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987"/>
  </bookViews>
  <sheets>
    <sheet name="RSC I" sheetId="1" r:id="rId1"/>
    <sheet name="RSC II" sheetId="2" r:id="rId2"/>
    <sheet name="RSC III" sheetId="3" r:id="rId3"/>
    <sheet name="Anexo III da Resolução CEPEx 35" sheetId="4" r:id="rId4"/>
    <sheet name="Total RSC" sheetId="5" r:id="rId5"/>
  </sheets>
  <externalReferences>
    <externalReference r:id="rId6"/>
  </externalReferences>
  <definedNames>
    <definedName name="_GoBack" localSheetId="4">[1]plan1!#REF!</definedName>
    <definedName name="OLE_LINK117" localSheetId="4">'Total RSC'!$A$15</definedName>
  </definedNames>
  <calcPr calcId="114210" iterateDelta="1E-4"/>
</workbook>
</file>

<file path=xl/calcChain.xml><?xml version="1.0" encoding="utf-8"?>
<calcChain xmlns="http://schemas.openxmlformats.org/spreadsheetml/2006/main">
  <c r="H94" i="3"/>
  <c r="H92"/>
  <c r="H52"/>
  <c r="H49"/>
  <c r="H44"/>
  <c r="H8"/>
  <c r="H26" i="2"/>
  <c r="H50"/>
  <c r="H32"/>
  <c r="G94" i="3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H54"/>
  <c r="H51"/>
  <c r="H48"/>
  <c r="H47"/>
  <c r="A47"/>
  <c r="A48"/>
  <c r="H46"/>
  <c r="H43"/>
  <c r="H42"/>
  <c r="H41"/>
  <c r="H40"/>
  <c r="A40"/>
  <c r="A41"/>
  <c r="A42"/>
  <c r="A43"/>
  <c r="H39"/>
  <c r="H36"/>
  <c r="H35"/>
  <c r="H34"/>
  <c r="H33"/>
  <c r="H32"/>
  <c r="H31"/>
  <c r="A31"/>
  <c r="A32"/>
  <c r="A33"/>
  <c r="A34"/>
  <c r="A35"/>
  <c r="A36"/>
  <c r="H30"/>
  <c r="H27"/>
  <c r="H26"/>
  <c r="H25"/>
  <c r="H24"/>
  <c r="H23"/>
  <c r="H22"/>
  <c r="H21"/>
  <c r="H20"/>
  <c r="H19"/>
  <c r="H18"/>
  <c r="H17"/>
  <c r="H16"/>
  <c r="H15"/>
  <c r="H14"/>
  <c r="H13"/>
  <c r="H12"/>
  <c r="H11"/>
  <c r="A11"/>
  <c r="A12"/>
  <c r="A13"/>
  <c r="A14"/>
  <c r="A15"/>
  <c r="A16"/>
  <c r="A17"/>
  <c r="A18"/>
  <c r="A19"/>
  <c r="A20"/>
  <c r="A21"/>
  <c r="A22"/>
  <c r="A23"/>
  <c r="A24"/>
  <c r="A25"/>
  <c r="A26"/>
  <c r="A27"/>
  <c r="H10"/>
  <c r="H7"/>
  <c r="H6"/>
  <c r="G61" i="2"/>
  <c r="H58"/>
  <c r="A58"/>
  <c r="H57"/>
  <c r="H54"/>
  <c r="H55"/>
  <c r="H53"/>
  <c r="A53"/>
  <c r="A54"/>
  <c r="H52"/>
  <c r="H49"/>
  <c r="H48"/>
  <c r="H47"/>
  <c r="H46"/>
  <c r="H45"/>
  <c r="H44"/>
  <c r="H43"/>
  <c r="H42"/>
  <c r="H41"/>
  <c r="H40"/>
  <c r="H39"/>
  <c r="H38"/>
  <c r="H37"/>
  <c r="H36"/>
  <c r="H35"/>
  <c r="A35"/>
  <c r="A36"/>
  <c r="A37"/>
  <c r="A38"/>
  <c r="A39"/>
  <c r="A40"/>
  <c r="A41"/>
  <c r="A42"/>
  <c r="A43"/>
  <c r="A44"/>
  <c r="A45"/>
  <c r="A46"/>
  <c r="A47"/>
  <c r="A48"/>
  <c r="A49"/>
  <c r="H34"/>
  <c r="H31"/>
  <c r="H30"/>
  <c r="H29"/>
  <c r="A29"/>
  <c r="A30"/>
  <c r="A31"/>
  <c r="H28"/>
  <c r="H25"/>
  <c r="H24"/>
  <c r="H21"/>
  <c r="A21"/>
  <c r="H20"/>
  <c r="H22"/>
  <c r="H17"/>
  <c r="H16"/>
  <c r="H15"/>
  <c r="H14"/>
  <c r="H13"/>
  <c r="H12"/>
  <c r="H11"/>
  <c r="H10"/>
  <c r="H9"/>
  <c r="H8"/>
  <c r="A8"/>
  <c r="A9"/>
  <c r="A10"/>
  <c r="A11"/>
  <c r="A12"/>
  <c r="A13"/>
  <c r="A14"/>
  <c r="A15"/>
  <c r="A16"/>
  <c r="A17"/>
  <c r="H7"/>
  <c r="G99" i="1"/>
  <c r="H97"/>
  <c r="H96"/>
  <c r="H94"/>
  <c r="H93"/>
  <c r="H92"/>
  <c r="H91"/>
  <c r="H90"/>
  <c r="A90"/>
  <c r="A91"/>
  <c r="A92"/>
  <c r="A93"/>
  <c r="H89"/>
  <c r="H87"/>
  <c r="H86"/>
  <c r="H85"/>
  <c r="H84"/>
  <c r="H83"/>
  <c r="H82"/>
  <c r="H81"/>
  <c r="H80"/>
  <c r="H79"/>
  <c r="H78"/>
  <c r="H77"/>
  <c r="A77"/>
  <c r="A78"/>
  <c r="A79"/>
  <c r="A80"/>
  <c r="A81"/>
  <c r="A82"/>
  <c r="A83"/>
  <c r="A84"/>
  <c r="A85"/>
  <c r="A86"/>
  <c r="H76"/>
  <c r="H74"/>
  <c r="H73"/>
  <c r="H72"/>
  <c r="H71"/>
  <c r="A71"/>
  <c r="A72"/>
  <c r="A73"/>
  <c r="H70"/>
  <c r="H68"/>
  <c r="H67"/>
  <c r="H66"/>
  <c r="H65"/>
  <c r="H64"/>
  <c r="H63"/>
  <c r="A63"/>
  <c r="A64"/>
  <c r="A65"/>
  <c r="A66"/>
  <c r="A67"/>
  <c r="H62"/>
  <c r="H60"/>
  <c r="H59"/>
  <c r="H58"/>
  <c r="H57"/>
  <c r="H56"/>
  <c r="H55"/>
  <c r="H54"/>
  <c r="H53"/>
  <c r="H52"/>
  <c r="H51"/>
  <c r="H50"/>
  <c r="H49"/>
  <c r="H48"/>
  <c r="H47"/>
  <c r="H46"/>
  <c r="H45"/>
  <c r="A45"/>
  <c r="A46"/>
  <c r="A47"/>
  <c r="A48"/>
  <c r="A49"/>
  <c r="A50"/>
  <c r="A51"/>
  <c r="A52"/>
  <c r="A53"/>
  <c r="A54"/>
  <c r="A55"/>
  <c r="A56"/>
  <c r="A57"/>
  <c r="A58"/>
  <c r="A59"/>
  <c r="H44"/>
  <c r="H42"/>
  <c r="H41"/>
  <c r="H40"/>
  <c r="H39"/>
  <c r="H38"/>
  <c r="A38"/>
  <c r="A39"/>
  <c r="A40"/>
  <c r="A41"/>
  <c r="H37"/>
  <c r="A37"/>
  <c r="H36"/>
  <c r="H34"/>
  <c r="H99"/>
  <c r="D18" i="5"/>
  <c r="H33" i="1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H7"/>
  <c r="H37" i="3"/>
  <c r="H28"/>
  <c r="D20" i="5"/>
  <c r="H59" i="2"/>
  <c r="H61"/>
  <c r="H18"/>
  <c r="D19" i="5"/>
  <c r="D22"/>
</calcChain>
</file>

<file path=xl/sharedStrings.xml><?xml version="1.0" encoding="utf-8"?>
<sst xmlns="http://schemas.openxmlformats.org/spreadsheetml/2006/main" count="634" uniqueCount="326">
  <si>
    <t>UNIVERSIDADE FEDERAL FLUMINENSE</t>
  </si>
  <si>
    <t>COMISSÃO ANÁLOGA À CPPD PARA FINS DO RSC</t>
  </si>
  <si>
    <t>SIMULADOR DE PONTUAÇÃO PARA CONCESSÃO DE RSC</t>
  </si>
  <si>
    <t>RSC – I</t>
  </si>
  <si>
    <r>
      <t>I-</t>
    </r>
    <r>
      <rPr>
        <sz val="7"/>
        <color indexed="55"/>
        <rFont val="Times New Roman"/>
        <family val="1"/>
        <charset val="1"/>
      </rPr>
      <t>           </t>
    </r>
    <r>
      <rPr>
        <sz val="12"/>
        <color indexed="55"/>
        <rFont val="Times New Roman"/>
        <family val="1"/>
        <charset val="1"/>
      </rPr>
      <t>Experiência na área de formação e/ou atuação do docente, anterior ao ingresso na instituição, contemplando o impacto de suas ações nas demais diretrizes dispostas para todos os níveis do RSC.</t>
    </r>
  </si>
  <si>
    <t>Fator de pontuação</t>
  </si>
  <si>
    <t>Unidade</t>
  </si>
  <si>
    <t>Quantidade Máxima de itens</t>
  </si>
  <si>
    <t>Peso</t>
  </si>
  <si>
    <t>Quantidade de Itens Comprovados</t>
  </si>
  <si>
    <t>Pontuação Obtida</t>
  </si>
  <si>
    <t>Gestão escolar (Direção, Assistente de Direção, Gerência).</t>
  </si>
  <si>
    <t>Mês</t>
  </si>
  <si>
    <t>Gestão escolar (Supervisão, Coordenação, Orientação Educacional).</t>
  </si>
  <si>
    <t>Exercício do Magistério  na Educação Básica.</t>
  </si>
  <si>
    <t>Exercício do Magistério – Ensino Superior (Graduação e Pós-graduação).</t>
  </si>
  <si>
    <t>Gestão na Iniciativa Privada, na área de atuação (Presidência, Superintendência, Direção, Gerência, Chefia, Supervisão e Coordenação em Empresas ou Entidades).</t>
  </si>
  <si>
    <t>Experiência na área de atuação ou formação em nível técnico, administrativo, operacional, comercial, ou profissional liberal.</t>
  </si>
  <si>
    <t>Participação em Colegiado, Congregação ou Conselho de Empresa (pública ou privada), Entidade e Instituição de Ensino (pública ou privada).</t>
  </si>
  <si>
    <t>Portaria/Declaração</t>
  </si>
  <si>
    <t>Atividade em organização social, assistencial ou filantrópica.</t>
  </si>
  <si>
    <t>Atividade</t>
  </si>
  <si>
    <t>Atividade na função de instrutor em programas de capacitação ou treinamento em empresa, instituição de ensino ou entidade (pública ou privada).</t>
  </si>
  <si>
    <t>Atuação como conferencista, palestrante ou em apresentação de trabalho em conferência, palestra, seminário, simpósio, colóquio, congresso ou similares.</t>
  </si>
  <si>
    <t>Evento</t>
  </si>
  <si>
    <t>Participação em conferência, palestra, seminário, simpósio, colóquio, congresso ou similares.</t>
  </si>
  <si>
    <t>Avaliação de projeto pedagógico, protótipo ou invento.</t>
  </si>
  <si>
    <t>Participação em Comissão e representação institucional, sindical ou profissional.</t>
  </si>
  <si>
    <t>Ano</t>
  </si>
  <si>
    <t>Produção individual e/ou coletiva de material didático e/ou implantação de ambientes de aprendizagem, nas atividades de ensino, pesquisa, extensão e/ou inovação.</t>
  </si>
  <si>
    <t>Material</t>
  </si>
  <si>
    <t>Artigo completo publicado em periódico científico ou apresentação artística em mostra ou similares, na área.</t>
  </si>
  <si>
    <t>Revisão técnica, tradução ou organização de material didático, paradidático em atividade de ensino, pesquisa, extensão e/ou inovação.</t>
  </si>
  <si>
    <t>Participação e/ou indicação em banca de concurso público, processo seletivo simplificado ou banca de avaliação acadêmica, em atividades de ensino, pesquisa, extensão e/ou inovação.</t>
  </si>
  <si>
    <t>Participação em GT’s (grupos de trabalho), oficinas institucionais, visitas pedagógicas/técnicas com alunos, projetos de interesse institucional de ensino, pesquisa, extensão e/ou inovação, projeto e/ou prática pedagógica de reconhecida relevância.</t>
  </si>
  <si>
    <t>Participação no desenvolvimento de protótipo, depósito e/ou registro de propriedade intelectual.</t>
  </si>
  <si>
    <t>Coordenação/orientação de projetos de ensino e/ou pesquisa e/ou extensão e/ou inovação, na área de atuação.</t>
  </si>
  <si>
    <t>Participação em projetos de ensino e/ou pesquisa e/ou extensão e/ou inovação, na área de atuação.</t>
  </si>
  <si>
    <t>Premiação por atividade pedagógica, científica, artística esportiva ou cultural</t>
  </si>
  <si>
    <t>Prêmio</t>
  </si>
  <si>
    <t>Organização de eventos institucionais, pedagógicos, científicos, tecnológicos, desportivos, sociais, filantrópicos ou culturais.</t>
  </si>
  <si>
    <t>Atuação como docente em cursos na modalidade Ensino a Distância (EAD) – Ensino Básico e/ou Técnico e/ou Profissionalizante.</t>
  </si>
  <si>
    <t>Atuação como tutor em cursos na modalidade Ensino a Distância (EAD) – Ensino Básico e/ou Técnico e/ou Profissionalizante.</t>
  </si>
  <si>
    <t>Atuação como docente em cursos na modalidade Ensino a Distância (EAD) – Ensino Superior.</t>
  </si>
  <si>
    <t>Atuação como tutor em cursos na modalidade Ensino a Distância (EAD) – Ensino Superior.</t>
  </si>
  <si>
    <r>
      <t>II-</t>
    </r>
    <r>
      <rPr>
        <sz val="7"/>
        <color indexed="55"/>
        <rFont val="Times New Roman"/>
        <family val="1"/>
        <charset val="1"/>
      </rPr>
      <t>               </t>
    </r>
    <r>
      <rPr>
        <sz val="12"/>
        <color indexed="55"/>
        <rFont val="Times New Roman"/>
        <family val="1"/>
        <charset val="1"/>
      </rPr>
      <t>Cursos de Capacitação</t>
    </r>
  </si>
  <si>
    <t>Participação em conferência, palestra, seminário, colóquio, workshop, congresso ou similares.</t>
  </si>
  <si>
    <t>Curso de capacitação na modalidade aperfeiçoamento, em instituição credenciada (carga horária mínima de 120 horas em certificado individual ou soma de até 5 certificados)</t>
  </si>
  <si>
    <t>Curso concluído</t>
  </si>
  <si>
    <t>Curso de capacitação na modalidade extensão, em instituição credenciada (carga horária mínima de 60 horas em certificado individual ou soma de até 6 certificados)</t>
  </si>
  <si>
    <t>Curso adicional de Graduação.</t>
  </si>
  <si>
    <t>Curso adicional de Graduação, em área afim.</t>
  </si>
  <si>
    <t>Curso de capacitação para complementação de estudos (complementação aos cursos Normal, Licenciatura Curta, Sequencial ou similares).</t>
  </si>
  <si>
    <r>
      <t>III-</t>
    </r>
    <r>
      <rPr>
        <sz val="7"/>
        <color indexed="55"/>
        <rFont val="Times New Roman"/>
        <family val="1"/>
        <charset val="1"/>
      </rPr>
      <t>     </t>
    </r>
    <r>
      <rPr>
        <sz val="12"/>
        <color indexed="55"/>
        <rFont val="Times New Roman"/>
        <family val="1"/>
        <charset val="1"/>
      </rPr>
      <t>Atuação nos diversos níveis de modalidade de Educação</t>
    </r>
  </si>
  <si>
    <t>Curso de formação continuada</t>
  </si>
  <si>
    <t>Curso</t>
  </si>
  <si>
    <t>Cursos de Formação Profissional e Tecnológica (práticas educativas, laboratoriais e/ou de campo).</t>
  </si>
  <si>
    <t>Curso de formação de professores (nível médio – antigo curso Normal)</t>
  </si>
  <si>
    <t>Proeja (Programa de Educação de Jovens e Adultos)</t>
  </si>
  <si>
    <t>Curso técnico (integrado e subsequente)</t>
  </si>
  <si>
    <t>Graduação (Bacharelado, Licenciatura ou Tecnológico)</t>
  </si>
  <si>
    <r>
      <t>Pós-graduação</t>
    </r>
    <r>
      <rPr>
        <i/>
        <sz val="12"/>
        <color indexed="55"/>
        <rFont val="Times New Roman"/>
        <family val="1"/>
        <charset val="1"/>
      </rPr>
      <t>Lato Sensu</t>
    </r>
  </si>
  <si>
    <r>
      <t>Pós-graduação</t>
    </r>
    <r>
      <rPr>
        <i/>
        <sz val="12"/>
        <color indexed="55"/>
        <rFont val="Times New Roman"/>
        <family val="1"/>
        <charset val="1"/>
      </rPr>
      <t>Stricto Sensu</t>
    </r>
  </si>
  <si>
    <t>Pró-Técnico e/ou Pró-Nilo</t>
  </si>
  <si>
    <t>Ensino Médio</t>
  </si>
  <si>
    <t>Ensino na modalidade Supletivo</t>
  </si>
  <si>
    <t>Educação Infantil e Fundamental</t>
  </si>
  <si>
    <t>Curso de Aperfeiçoamento e/ou Extensão</t>
  </si>
  <si>
    <t>Curso preparatório para seleções e concursos públicos.</t>
  </si>
  <si>
    <t>Curso na modalidade EAD ou similar.</t>
  </si>
  <si>
    <t>Atuação como conferencista, palestrante ou em apresentação de trabalho em conferência, palestra, simpósio, encontro, colóquio, congresso e similares</t>
  </si>
  <si>
    <r>
      <t>IV-</t>
    </r>
    <r>
      <rPr>
        <sz val="7"/>
        <color indexed="55"/>
        <rFont val="Times New Roman"/>
        <family val="1"/>
        <charset val="1"/>
      </rPr>
      <t>     </t>
    </r>
    <r>
      <rPr>
        <sz val="12"/>
        <color indexed="55"/>
        <rFont val="Times New Roman"/>
        <family val="1"/>
        <charset val="1"/>
      </rPr>
      <t>Atuação em comissões e representações institucionais, de classes profissionais, contemplando o impacto de suas ações nas demais diretrizes dispostas para todos os níveis do RSC.</t>
    </r>
  </si>
  <si>
    <t>Participação em Comissões, Congregações Colegiados previstas em lei ou em Estatuto/Regimento Interno da UFF, como membro TITULAR.</t>
  </si>
  <si>
    <t>Participação em Comissões, Congregações Colegiados previstas em lei ou em Estatuto/Regimento Interno da UFF, como membro SUPLENTE.</t>
  </si>
  <si>
    <t>Participação em entidades de representação de classe, como membro TITULAR.</t>
  </si>
  <si>
    <t>Participação em entidades de representação de classe, como membro SUPLENTE.</t>
  </si>
  <si>
    <t>Trabalho desenvolvido no âmbito do Ministério da Educação</t>
  </si>
  <si>
    <t>Participação em Conselho de Classe, Grupo de Trabalho, ou outra atividade de caráter pedagógico ou de gestão.</t>
  </si>
  <si>
    <r>
      <t>V-</t>
    </r>
    <r>
      <rPr>
        <sz val="7"/>
        <color indexed="55"/>
        <rFont val="Times New Roman"/>
        <family val="1"/>
        <charset val="1"/>
      </rPr>
      <t>        </t>
    </r>
    <r>
      <rPr>
        <sz val="12"/>
        <color indexed="55"/>
        <rFont val="Times New Roman"/>
        <family val="1"/>
        <charset val="1"/>
      </rPr>
      <t>Produção de material didático e/ou implantação de ambientes de aprendizagem, nas atividades de ensino, pesquisa, extensão e/ou inovação.</t>
    </r>
  </si>
  <si>
    <t>Produção de apostila, apresentação, roteiro pedagógico, técnico, cultural ou de instrumento didático.</t>
  </si>
  <si>
    <t>Projeto individual / coletivo de implantação de ambiente de ensino-aprendizagem, laboratório, oficina, estúdio, sala ou área para prática educativa, esportiva e cultural</t>
  </si>
  <si>
    <t>Projeto implementado</t>
  </si>
  <si>
    <t>Produção de livro didático, em meio físico ou digital.</t>
  </si>
  <si>
    <t>Produção de manual técnico ou pedagógico, em meio físico ou digital.</t>
  </si>
  <si>
    <r>
      <t>VI-</t>
    </r>
    <r>
      <rPr>
        <sz val="7"/>
        <color indexed="55"/>
        <rFont val="Times New Roman"/>
        <family val="1"/>
        <charset val="1"/>
      </rPr>
      <t>     </t>
    </r>
    <r>
      <rPr>
        <sz val="12"/>
        <color indexed="55"/>
        <rFont val="Times New Roman"/>
        <family val="1"/>
        <charset val="1"/>
      </rPr>
      <t>Atuação na gestão acadêmica e institucional, contemplando o impacto de suas ações individuais nas demais diretrizes dispostas para todos os níveis de RSC</t>
    </r>
  </si>
  <si>
    <t>Reitor.</t>
  </si>
  <si>
    <t>Anual</t>
  </si>
  <si>
    <t>Função de Pró-Reitor ou chefe de gabinete.</t>
  </si>
  <si>
    <t>Diretor ou vice-diretor de unidade de ensino.</t>
  </si>
  <si>
    <t>Outros cargos de direção.</t>
  </si>
  <si>
    <t>Chefia de departamento.</t>
  </si>
  <si>
    <t>Coordenador de curso ou vice-coordenador.</t>
  </si>
  <si>
    <t>Coordenador de ensino, pesquisa ou extensão.</t>
  </si>
  <si>
    <t>Coordenador pedagógico.</t>
  </si>
  <si>
    <t>Coordenador de área de conhecimento.</t>
  </si>
  <si>
    <t>Coordenador de laboratório de ensino ou pesquisa.</t>
  </si>
  <si>
    <t>Outras funções de gestão.</t>
  </si>
  <si>
    <r>
      <t>VII-</t>
    </r>
    <r>
      <rPr>
        <sz val="7"/>
        <color indexed="55"/>
        <rFont val="Times New Roman"/>
        <family val="1"/>
        <charset val="1"/>
      </rPr>
      <t>  </t>
    </r>
    <r>
      <rPr>
        <sz val="12"/>
        <color indexed="55"/>
        <rFont val="Times New Roman"/>
        <family val="1"/>
        <charset val="1"/>
      </rPr>
      <t>Participação em processos seletivos, bancas de concurso público e/ou de avaliação acadêmica</t>
    </r>
  </si>
  <si>
    <t>Banca de concurso público: elaboração, correção e revisão de prova de concurso.</t>
  </si>
  <si>
    <t>Concurso</t>
  </si>
  <si>
    <t>Banca de processo simplificado para seleção de professor substituto/temporário</t>
  </si>
  <si>
    <t>Banca para seleção de novos alunos e equivalentes</t>
  </si>
  <si>
    <t>Banca de TCC/Monografia de Curso de Graduação e cursos técnicos</t>
  </si>
  <si>
    <t>Banca</t>
  </si>
  <si>
    <t>Banca de TCC/Monografia de Curso de Especialização e/ou equivalentes</t>
  </si>
  <si>
    <r>
      <t>VIII-</t>
    </r>
    <r>
      <rPr>
        <sz val="7"/>
        <color indexed="55"/>
        <rFont val="Times New Roman"/>
        <family val="1"/>
        <charset val="1"/>
      </rPr>
      <t>      </t>
    </r>
    <r>
      <rPr>
        <sz val="12"/>
        <color indexed="55"/>
        <rFont val="Times New Roman"/>
        <family val="1"/>
        <charset val="1"/>
      </rPr>
      <t>Outras graduações na área de interesse, além daquela que o habilita e define o nível RSC pretendido, no âmbito do plano de qualificação da UFF.</t>
    </r>
  </si>
  <si>
    <t>Outro curso de Graduação</t>
  </si>
  <si>
    <t>TOTAL RSC I</t>
  </si>
  <si>
    <t>RSC – II</t>
  </si>
  <si>
    <r>
      <t>I-</t>
    </r>
    <r>
      <rPr>
        <sz val="7"/>
        <color indexed="55"/>
        <rFont val="Times New Roman"/>
        <family val="1"/>
        <charset val="1"/>
      </rPr>
      <t>                  </t>
    </r>
    <r>
      <rPr>
        <sz val="12"/>
        <color indexed="55"/>
        <rFont val="Times New Roman"/>
        <family val="1"/>
        <charset val="1"/>
      </rPr>
      <t>Orientação de corpo discente em atividades de Ensino, Pesquisa, Extensão e/ou Inovação.</t>
    </r>
  </si>
  <si>
    <t>Orientação/Coorientação de TCC/Monografia de cursos técnicos.</t>
  </si>
  <si>
    <t>Trabalho concluído</t>
  </si>
  <si>
    <t>Orientação/Coorientação de TCC/Monografia de cursos de Graduação.</t>
  </si>
  <si>
    <t>Orientação/Coorientação de TCC/Monografia de cursos de Especialização ou similares.</t>
  </si>
  <si>
    <t>Orientação/Coorientação de aluno / bolsista de pesquisa (PIBIC, Pibiquinho, PIBID, entre outros).</t>
  </si>
  <si>
    <t>Por aluno</t>
  </si>
  <si>
    <t>Orientação/Coorientação de aluno / bolsista de extensão.</t>
  </si>
  <si>
    <t>Orientação e/ou supervisão de estágio curricular supervisionado (obrigatório ou não), de residência docente e equivalentes.</t>
  </si>
  <si>
    <t>Orientação e acompanhamento de educandos em atividades de ensino (visita técnica/pedagógica, viagem de estudos, oficina/atividade complementar, ou similares).</t>
  </si>
  <si>
    <t>Orientação e acompanhamento de educandos em atividades de apoio ao processo de ensino-aprendizagem (aula de reforço, recuperação paralela, e similares).</t>
  </si>
  <si>
    <t>Orientação e acompanhamento de educandos em atividades de mediação relativa ao ensino colaborativo (plataformas online, NEAMI, e similares).</t>
  </si>
  <si>
    <t>Orientação e acompanhamento de educandos em atividades de aprofundamento (aulas preparatórias para exames de vestibular, ENEM, e similares).</t>
  </si>
  <si>
    <t>Orientação e acompanhamento de educandos em atividades complementares de ensino, pesquisa, extensão e/ou inovação (oficina, minicurso, coral, e similares).</t>
  </si>
  <si>
    <r>
      <t>II-</t>
    </r>
    <r>
      <rPr>
        <sz val="7"/>
        <color indexed="55"/>
        <rFont val="Times New Roman"/>
        <family val="1"/>
        <charset val="1"/>
      </rPr>
      <t>              </t>
    </r>
    <r>
      <rPr>
        <sz val="12"/>
        <color indexed="55"/>
        <rFont val="Times New Roman"/>
        <family val="1"/>
        <charset val="1"/>
      </rPr>
      <t>Participação no desenvolvimento de protótipos, depósitos e/ou registros de propriedade intelectual.</t>
    </r>
  </si>
  <si>
    <t>Propriedade intelectual (patente, registro) relativos à obra educativa, artística, literária, científica ou esportiva.</t>
  </si>
  <si>
    <t>Patente ou registro</t>
  </si>
  <si>
    <t>Coordenação ou participação de Projeto de Produto ou processo não patenteado, protótipo, objetos de aprendizagem, software não registrado ou similares.</t>
  </si>
  <si>
    <t>Produto desenvolvido (concluído)</t>
  </si>
  <si>
    <r>
      <t>III-</t>
    </r>
    <r>
      <rPr>
        <sz val="7"/>
        <color indexed="55"/>
        <rFont val="Times New Roman"/>
        <family val="1"/>
        <charset val="1"/>
      </rPr>
      <t>            </t>
    </r>
    <r>
      <rPr>
        <sz val="12"/>
        <color indexed="55"/>
        <rFont val="Times New Roman"/>
        <family val="1"/>
        <charset val="1"/>
      </rPr>
      <t>Participação em GT’s (Grupos de Trabalho) e oficinas institucionais.</t>
    </r>
  </si>
  <si>
    <t>Participação em Comissão, Grupo de Trabalho ou Oficina institucionais.</t>
  </si>
  <si>
    <t>Por grupo/atividade</t>
  </si>
  <si>
    <t>Participação em Núcleo, Laboratório, Grupo de Pesquisa e Estudo ou atividades correlatas.</t>
  </si>
  <si>
    <r>
      <t>IV-</t>
    </r>
    <r>
      <rPr>
        <sz val="7"/>
        <color indexed="55"/>
        <rFont val="Times New Roman"/>
        <family val="1"/>
        <charset val="1"/>
      </rPr>
      <t>            </t>
    </r>
    <r>
      <rPr>
        <sz val="12"/>
        <color indexed="55"/>
        <rFont val="Times New Roman"/>
        <family val="1"/>
        <charset val="1"/>
      </rPr>
      <t>Participação no desenvolvimento de projetos, de interesse institucional, de ensino, pesquisa, extensão e/ou inovação.</t>
    </r>
  </si>
  <si>
    <t>Participação em Projeto de Ensino, Pesquisa, Extensão e/ou Inovação tecnológica e/ou pedagógica na própria instituição.</t>
  </si>
  <si>
    <t>Por Projeto/Atividade</t>
  </si>
  <si>
    <t>Orientação, Coorientação, supervisão e atendimento ao corpo docente e/ou discente nos aspectos pedagógicos.</t>
  </si>
  <si>
    <t>Participação como membro de órgão deliberativo e/ou consultivo institucional, bem como em Comissão e Grupo de Trabalho.</t>
  </si>
  <si>
    <t>Participação no desenvolvimento de Projeto de Ensino, Pesquisa e Extensão inerentes ao exercício de Direção, Assessoramento, Chefia, Coordenação, e Assistência na própria instituição nos diversos níveis e modalidades de Educação.</t>
  </si>
  <si>
    <r>
      <t>V-</t>
    </r>
    <r>
      <rPr>
        <sz val="7"/>
        <color indexed="55"/>
        <rFont val="Times New Roman"/>
        <family val="1"/>
        <charset val="1"/>
      </rPr>
      <t>              </t>
    </r>
    <r>
      <rPr>
        <sz val="12"/>
        <color indexed="55"/>
        <rFont val="Times New Roman"/>
        <family val="1"/>
        <charset val="1"/>
      </rPr>
      <t>Participação no desenvolvimento de projetos e/ou práticas pedagógicas de reconhecida relevância.</t>
    </r>
  </si>
  <si>
    <t>Participação em projeto ou prática pedagógica em parceria com outra instituição, com a comunidade interna e externa.</t>
  </si>
  <si>
    <t>Participação em projeto ou prática pedagógica na instituição, com a comunidade interna e externa.</t>
  </si>
  <si>
    <t>Curso ministrado.</t>
  </si>
  <si>
    <t>Mini-curso ou Comunicação realizados.</t>
  </si>
  <si>
    <t>Palestra, conferência, mesa-redonda ministradas.</t>
  </si>
  <si>
    <t>Pôster apresentado.</t>
  </si>
  <si>
    <t>Participação em congresso, mini-curso, palestra, seminário ou similares.</t>
  </si>
  <si>
    <t>Participação em curso (como aluno/ouvinte).</t>
  </si>
  <si>
    <t>Aprovação em concursos públicos e seleções simplificadas municipais, estaduais, distritais e federais.</t>
  </si>
  <si>
    <t>Por seleção/Concurso</t>
  </si>
  <si>
    <t>Participação em banca de concurso público: elaboração, correção ou revisão de prova de concurso público.</t>
  </si>
  <si>
    <t>Participação em banca de seleção simplificada de professores substitutos/temporários.</t>
  </si>
  <si>
    <t>Participação em banca de seleção de novos alunos e equivalentes (alunos ingressantes no Coluni-UFF, pré-vestibulares comunitários da UFF, cursos de graduação e pós-graduação da UFF).</t>
  </si>
  <si>
    <t>Banca de TCC/Monografia de cursos de Graduação e técnicos.</t>
  </si>
  <si>
    <t>Banca de TCC/Monografia de cursos de Especialização e/ou equivalentes.</t>
  </si>
  <si>
    <t>Aprovação ou matrícula em curso de pós-graduação stricto-sensu.</t>
  </si>
  <si>
    <t>Seleção</t>
  </si>
  <si>
    <t>Disciplinas cursadas e aprovadas de Mestrado.</t>
  </si>
  <si>
    <t>Disciplina cursada</t>
  </si>
  <si>
    <r>
      <t>VI-</t>
    </r>
    <r>
      <rPr>
        <sz val="7"/>
        <color indexed="55"/>
        <rFont val="Times New Roman"/>
        <family val="1"/>
        <charset val="1"/>
      </rPr>
      <t>           </t>
    </r>
    <r>
      <rPr>
        <sz val="12"/>
        <color indexed="55"/>
        <rFont val="Times New Roman"/>
        <family val="1"/>
        <charset val="1"/>
      </rPr>
      <t>Participação na organização de Eventos Científicos, Tecnológicos, Esportivos, Sociais e/ou Culturais.</t>
    </r>
  </si>
  <si>
    <t>Participação na organização de congresso, simpósio, colóquio, encontro, seminário, mostra, fórum, feira pedagógica ou similares.</t>
  </si>
  <si>
    <t>Participação na organização de evento pedagógico, científico, esportivo, social, cultural, filantrópico ou similares.</t>
  </si>
  <si>
    <t>Participação na organização de palestra, conferência, workshop ou similares</t>
  </si>
  <si>
    <r>
      <t>VII-</t>
    </r>
    <r>
      <rPr>
        <sz val="7"/>
        <color indexed="55"/>
        <rFont val="Times New Roman"/>
        <family val="1"/>
        <charset val="1"/>
      </rPr>
      <t>        </t>
    </r>
    <r>
      <rPr>
        <sz val="12"/>
        <color indexed="55"/>
        <rFont val="Times New Roman"/>
        <family val="1"/>
        <charset val="1"/>
      </rPr>
      <t>Outras pós-graduações lato-sensu, além daquela que o habilita e define o nível RSC pretendido, no âmbito do plano de qualificação institucional da UFF.</t>
    </r>
  </si>
  <si>
    <t>Curso de Aperfeiçoamento (mínimo de 120 h).</t>
  </si>
  <si>
    <t>Curso de Especialização (mínimo de 360 h)</t>
  </si>
  <si>
    <t>TOTAL RSC II</t>
  </si>
  <si>
    <t>RSC – III</t>
  </si>
  <si>
    <r>
      <t>I-</t>
    </r>
    <r>
      <rPr>
        <sz val="7"/>
        <color indexed="55"/>
        <rFont val="Times New Roman"/>
        <family val="1"/>
        <charset val="1"/>
      </rPr>
      <t>                 </t>
    </r>
    <r>
      <rPr>
        <sz val="12"/>
        <color indexed="55"/>
        <rFont val="Times New Roman"/>
        <family val="1"/>
        <charset val="1"/>
      </rPr>
      <t>Desenvolvimento, produção e transferência de tecnologias</t>
    </r>
  </si>
  <si>
    <t>Contrato de transferência de tecnologia e licenciamento.</t>
  </si>
  <si>
    <t>Contrato/licenciamento</t>
  </si>
  <si>
    <t>Desenvolvimento ou produção de Tecnologias ou Metodologias de Ensino.</t>
  </si>
  <si>
    <t>Trabalho/Projeto</t>
  </si>
  <si>
    <r>
      <t>II-</t>
    </r>
    <r>
      <rPr>
        <sz val="7"/>
        <color indexed="55"/>
        <rFont val="Times New Roman"/>
        <family val="1"/>
        <charset val="1"/>
      </rPr>
      <t>              </t>
    </r>
    <r>
      <rPr>
        <sz val="12"/>
        <color indexed="55"/>
        <rFont val="Times New Roman"/>
        <family val="1"/>
        <charset val="1"/>
      </rPr>
      <t>Desenvolvimento de pesquisa e aplicações de métodos e tecnologias educacionais que proporcionem a interdisciplinaridade e a integração de conteúdos acadêmicos na Educação Profissional e Tecnológica ou na Educação Básica.</t>
    </r>
  </si>
  <si>
    <t>Coordenação/participação de implantação de Projeto Político Pedagógico de novo Curso ou nova modalidade de ensino (Supletivo, EAD, Proeja, Curso técnico e profissional, e similares).</t>
  </si>
  <si>
    <t>Participação em comissão de elaboração de PPC de curso de Graduação.</t>
  </si>
  <si>
    <t>Participação em comissão de elaboração de PPC de curso de Pós-graduação.</t>
  </si>
  <si>
    <t>Participação em comissão de elaboração de PPC de curso técnico.</t>
  </si>
  <si>
    <t>Participação em comissão de elaboração de PPC de curso de Formação Inicial e Continuada (FIC)</t>
  </si>
  <si>
    <t>Participação na elaboração de PPP na Educação Básica, nas suas várias modalidades e níveis de ensino.</t>
  </si>
  <si>
    <t>Coordenação/participação na reformulação de Projeto Político Pedagógico de novo curso ou modalidade de ensino.</t>
  </si>
  <si>
    <t>Participação em comissão de reformulação de PPC de curso de Graduação.</t>
  </si>
  <si>
    <t>Participação em comissão de reformulação de PPC de curso de Pós-graduação.</t>
  </si>
  <si>
    <t>Participação em comissão de reformulação de PPC de curso técnico.</t>
  </si>
  <si>
    <t>Participação em comissão de reformulação de PPC de curso de Formação Inicial e Continuada (FIC).</t>
  </si>
  <si>
    <t>Participação na reformulação de PPP na Educação Básica (ou antigo PGE), nas suas diversas modalidades e níveis de ensino.</t>
  </si>
  <si>
    <t>Participação em Comissão de Colegiado e Núcleo de Docentes Estruturantes (NDE) de curso superior.</t>
  </si>
  <si>
    <t>Participação em comissão de colegiado departamental ou outra comissão institucional.</t>
  </si>
  <si>
    <t>Aplicação de método e tecnologia educacional que proporcione a interdisciplinaridade e a integração de conteúdos.</t>
  </si>
  <si>
    <t>Desenvolvimento de pesquisa que proporcione a interdisciplinaridade e a integração de conteúdos.</t>
  </si>
  <si>
    <t>Participação em Comissão de Elaboração de PPP de atividades de Extensão e/ou Pesquisa e Inovação, voltadas ao Ensino (Pré-vestibular, Cursos Livres à Comunidade, etc.)</t>
  </si>
  <si>
    <t>Participação em Comissão de Reformulação de PPP de atividades de Extensão e/ou Pesquisa e Inovação, voltadas ao Ensino (Pré-vestibular, Cursos Livres à Comunidade, etc.)</t>
  </si>
  <si>
    <r>
      <t>III-</t>
    </r>
    <r>
      <rPr>
        <sz val="7"/>
        <color indexed="55"/>
        <rFont val="Times New Roman"/>
        <family val="1"/>
        <charset val="1"/>
      </rPr>
      <t>           </t>
    </r>
    <r>
      <rPr>
        <sz val="12"/>
        <color indexed="55"/>
        <rFont val="Times New Roman"/>
        <family val="1"/>
        <charset val="1"/>
      </rPr>
      <t>Desenvolvimento de pesquisa e atividades de extensão que proporcionem a articulação institucional com os arranjos sociais, culturais e produtivos.</t>
    </r>
  </si>
  <si>
    <t>Coordenação de pesquisa no âmbito institucional voltada aos arranjos pedagógicos, científicos, sociais, culturais, esportivos ou similares.</t>
  </si>
  <si>
    <t>Projeto/atividade</t>
  </si>
  <si>
    <t>Colaboração / participação em pesquisa no âmbito da instituição voltada aos  arranjos pedagógicos, científicos, sociais, culturais, esportivos ou similares.</t>
  </si>
  <si>
    <t>Coordenação de atividade de extensão no âmbito da instituição voltada aos  arranjos pedagógicos, científicos, sociais, culturais, esportivos ou similares.</t>
  </si>
  <si>
    <t>Colaboração / participação em atividade de extensão no âmbito da instituição voltada aos  arranjos pedagógicos, científicos, sociais, culturais, esportivos ou similares.</t>
  </si>
  <si>
    <t>Organização de atividade de pesquisa e/ou extensão no âmbito da instituição voltada aos arranjos pedagógicos, científicos, sociais, culturais, esportivos ou similares.</t>
  </si>
  <si>
    <t>Coordenação de grupo de estudos registrado institucionalmente.</t>
  </si>
  <si>
    <t>Grupo</t>
  </si>
  <si>
    <t>Participação em grupo de estudo registrado institucionalmente.</t>
  </si>
  <si>
    <r>
      <t>IV-</t>
    </r>
    <r>
      <rPr>
        <sz val="7"/>
        <color indexed="55"/>
        <rFont val="Times New Roman"/>
        <family val="1"/>
        <charset val="1"/>
      </rPr>
      <t>           </t>
    </r>
    <r>
      <rPr>
        <sz val="12"/>
        <color indexed="55"/>
        <rFont val="Times New Roman"/>
        <family val="1"/>
        <charset val="1"/>
      </rPr>
      <t>Atuação em projetos e/ou atividades em parceria com outras instituições.</t>
    </r>
  </si>
  <si>
    <t>Captação de recursos em projeto de ensino, pesquisa e/ou extensão em parceria com outras instituições.</t>
  </si>
  <si>
    <t>Projeto</t>
  </si>
  <si>
    <t>Coordenação de projeto de ensino, pesquisa e/ou extensão em parceria com outras instituições.</t>
  </si>
  <si>
    <t>Coordenação ou participação em equipe visando à implementação de unidade / modalidade de ensino.</t>
  </si>
  <si>
    <t>Participação em projeto de ensino, pesquisa e/ou extensão em parceria com outras instituições.</t>
  </si>
  <si>
    <t>Projeto em parceria com Globo.com</t>
  </si>
  <si>
    <t>Participação em grupo de pesquisa registrado no CNPq, CAPES, FAPERJ e similares.</t>
  </si>
  <si>
    <r>
      <t>V-</t>
    </r>
    <r>
      <rPr>
        <sz val="7"/>
        <color indexed="55"/>
        <rFont val="Times New Roman"/>
        <family val="1"/>
        <charset val="1"/>
      </rPr>
      <t>              </t>
    </r>
    <r>
      <rPr>
        <sz val="12"/>
        <color indexed="55"/>
        <rFont val="Times New Roman"/>
        <family val="1"/>
        <charset val="1"/>
      </rPr>
      <t>Atuação em atividades de assistência técnica nacional e/ou internacional</t>
    </r>
  </si>
  <si>
    <t>Trabalho técnico / pedagógico e consultoria internacional.</t>
  </si>
  <si>
    <t>Trabalho técnico /  pedagógico e consultoria nacional.</t>
  </si>
  <si>
    <t>Consultoria a órgão internacional especializado de gestão científica, tecnológica, ou cultural ou consultoria técnica prestada a órgãos públicos e privados.</t>
  </si>
  <si>
    <r>
      <t>VI – Outras pós-graduações</t>
    </r>
    <r>
      <rPr>
        <i/>
        <sz val="12"/>
        <color indexed="55"/>
        <rFont val="Times New Roman"/>
        <family val="1"/>
        <charset val="1"/>
      </rPr>
      <t>Stricto Sensu</t>
    </r>
    <r>
      <rPr>
        <sz val="12"/>
        <color indexed="55"/>
        <rFont val="Times New Roman"/>
        <family val="1"/>
        <charset val="1"/>
      </rPr>
      <t>na área de interesse, além daquela que o habilita e define o nível de RSC</t>
    </r>
  </si>
  <si>
    <t>Curso Stricto Sensu</t>
  </si>
  <si>
    <r>
      <t>VII-</t>
    </r>
    <r>
      <rPr>
        <sz val="7"/>
        <color indexed="55"/>
        <rFont val="Times New Roman"/>
        <family val="1"/>
        <charset val="1"/>
      </rPr>
      <t>        </t>
    </r>
    <r>
      <rPr>
        <sz val="12"/>
        <color indexed="55"/>
        <rFont val="Times New Roman"/>
        <family val="1"/>
        <charset val="1"/>
      </rPr>
      <t>Produção acadêmica e/ou tecnológica, nas atividades de Ensino, Pesquisa, Extensão e/ou Inovação.</t>
    </r>
  </si>
  <si>
    <t>Prêmio por atividade científica, pedagógica, artística, esportiva ou cultural.</t>
  </si>
  <si>
    <t>Reconhecimento, homenagem, moção por atividade  científica, pedagógica, artística, esportiva ou cultural.</t>
  </si>
  <si>
    <t>Publicação de livro.</t>
  </si>
  <si>
    <t>Livro</t>
  </si>
  <si>
    <t>Publicação de capítulo de livro especializado.</t>
  </si>
  <si>
    <t>Capítulo</t>
  </si>
  <si>
    <t>Tradução de livro.</t>
  </si>
  <si>
    <t>Revisão técnica de livro / Membro de comissão editorial</t>
  </si>
  <si>
    <t>Publicação de artigo em revista indexada.</t>
  </si>
  <si>
    <t>Artigo</t>
  </si>
  <si>
    <t>Publicação de artigo em revista não-indexada.</t>
  </si>
  <si>
    <t>Publicação de relatório de pesquisa inteiro.</t>
  </si>
  <si>
    <t>Apresentação de trabalho de pesquisa em evento nacional/internacional.</t>
  </si>
  <si>
    <t>Trabalho</t>
  </si>
  <si>
    <t>Publicação de trabalho de pesquisa em evento nacional/internacional.</t>
  </si>
  <si>
    <t>Contemplado em edital de extensão cooperativo com instituições parceiras.</t>
  </si>
  <si>
    <t>Edital</t>
  </si>
  <si>
    <t>Coordenação de ação de extensão (visita, evento externo, parceria, ação social ou similares).</t>
  </si>
  <si>
    <t>Participação como membro de projeto de pesquisa e extensão.</t>
  </si>
  <si>
    <t>Ministrante de unidade curricular ou disciplina de curso de extensão.</t>
  </si>
  <si>
    <t>Disciplina ministrada</t>
  </si>
  <si>
    <t>Palestra ministrada em âmbito nacional.</t>
  </si>
  <si>
    <t>Palestra</t>
  </si>
  <si>
    <t>Palestra ministrada em âmbito internacional.</t>
  </si>
  <si>
    <t>Cursos de curta duração ministrados em âmbito nacional.</t>
  </si>
  <si>
    <t>Cursos de curta duração ministrados em âmbito internacional.</t>
  </si>
  <si>
    <t>Coordenação, orientação e co-orientação de monitores, licenciandos, residentes docentes ou similares.</t>
  </si>
  <si>
    <t>Monitor</t>
  </si>
  <si>
    <t>Coordenação, orientação e co-orientação de projeto de pesquisa.</t>
  </si>
  <si>
    <t>Participação em Banca de TCC/Monografia de curso técnico.</t>
  </si>
  <si>
    <t>Participação em Banca de TCC/Monografia de curso de Graduação.</t>
  </si>
  <si>
    <t>Participação em banca de concurso público.</t>
  </si>
  <si>
    <t>Participação em banca de processo de seleção simplificada.</t>
  </si>
  <si>
    <t>Resumo publicado em anais de evento nacional/internacional.</t>
  </si>
  <si>
    <t>Resumo</t>
  </si>
  <si>
    <t>Organização de livro publicado.</t>
  </si>
  <si>
    <t>Apresentação, prefácio e posfácio de livro publicado.</t>
  </si>
  <si>
    <t>Aprovação em concursos públicos das esferas municipal, estadual, distrital e federal.</t>
  </si>
  <si>
    <r>
      <t>Aprovação ou Matrícula em curso de pós-graduação</t>
    </r>
    <r>
      <rPr>
        <i/>
        <sz val="12"/>
        <color indexed="55"/>
        <rFont val="Times New Roman"/>
        <family val="1"/>
        <charset val="1"/>
      </rPr>
      <t>Stricto Sensu</t>
    </r>
    <r>
      <rPr>
        <sz val="12"/>
        <color indexed="55"/>
        <rFont val="Times New Roman"/>
        <family val="1"/>
        <charset val="1"/>
      </rPr>
      <t>, em nível de doutorado.</t>
    </r>
  </si>
  <si>
    <t>Aprovação/Matrícula</t>
  </si>
  <si>
    <r>
      <t>Disciplinas cursadas com aproveitamento em curso de pós-graduação</t>
    </r>
    <r>
      <rPr>
        <i/>
        <sz val="12"/>
        <color indexed="55"/>
        <rFont val="Times New Roman"/>
        <family val="1"/>
        <charset val="1"/>
      </rPr>
      <t>Stricto Sensu</t>
    </r>
    <r>
      <rPr>
        <sz val="12"/>
        <color indexed="55"/>
        <rFont val="Times New Roman"/>
        <family val="1"/>
        <charset val="1"/>
      </rPr>
      <t>, em nível de doutorado.</t>
    </r>
  </si>
  <si>
    <t>Disciplina</t>
  </si>
  <si>
    <t>Produção de programa de rádio, TV ou Internet.</t>
  </si>
  <si>
    <t>Programa</t>
  </si>
  <si>
    <t>Partitura musical registrada.</t>
  </si>
  <si>
    <t>Partitura</t>
  </si>
  <si>
    <t>Trabalho fonográfico (CD, vinil, DVD, Blue-Ray, e outras mídias).</t>
  </si>
  <si>
    <t>Curadoria, exposição, apresentação ou montagem de espetáculo musical, teatral e similares.</t>
  </si>
  <si>
    <t>Produção de programa pedagógico, científico, artístico, esportivo ou cultural em meios virtuais.</t>
  </si>
  <si>
    <t>Produto</t>
  </si>
  <si>
    <t>Organização de atividade pedagógica, científica, artística, esportiva ou cultural em páginas de relacionamento na Internet, blog, sites e similares.</t>
  </si>
  <si>
    <t>Página/blog</t>
  </si>
  <si>
    <t>Publicação de material didático (apostila, notas de aula, livro de própria autoria, listas de exercício, e similares) em meio físico ou virtual (CD's, DVD's entre outros).</t>
  </si>
  <si>
    <t>Publicação</t>
  </si>
  <si>
    <t>TOTAL RSC III</t>
  </si>
  <si>
    <t>MODELO DE RELATÓRIO DESCRITIVO PARA SOLICITAÇÃO DO RSC</t>
  </si>
  <si>
    <t>MINISTÉRIO DA EDUCAÇÃO</t>
  </si>
  <si>
    <t>SOLICITAÇÃO DE RECONHECIMENTO DE SABERES E COMPETÊNCIAS</t>
  </si>
  <si>
    <t>Nome:</t>
  </si>
  <si>
    <t>SIAPE:</t>
  </si>
  <si>
    <t>Classe/Padrão:</t>
  </si>
  <si>
    <t>CPF:</t>
  </si>
  <si>
    <t>RG:</t>
  </si>
  <si>
    <t>E-mail:</t>
  </si>
  <si>
    <t>Data de ingresso na UFF:</t>
  </si>
  <si>
    <t>Nível de RSC pretendido:</t>
  </si>
  <si>
    <t>TABELA RSC</t>
  </si>
  <si>
    <t>PONTUAÇÃO OBTIDA</t>
  </si>
  <si>
    <t>RSC I</t>
  </si>
  <si>
    <t>RSC II</t>
  </si>
  <si>
    <t>RSC III</t>
  </si>
  <si>
    <t>TOTAL OBTIDO</t>
  </si>
  <si>
    <t>TOTAL OBTIDO:</t>
  </si>
  <si>
    <t>Obs.: conforme consta da Resolução CPRSC nº 1/2014, de 20/02/2014 e Resolução CEP nº ...., a pontuação máxima é de 100,00 (cem) pontos, que pode ser obtida em qualquer uma das atividades descritas nos 3 RSC's, sendo necessário obter o mínimo de 50 pontos (50% do máximo de pontos), e o mínimo de 25 pontos no RSC pretendido (25% do máximo de pontos).</t>
  </si>
  <si>
    <t>PONTUAÇÃO RSC</t>
  </si>
  <si>
    <t>RSC</t>
  </si>
  <si>
    <t>Total de pontos</t>
  </si>
  <si>
    <t>Total mínimo de pontos</t>
  </si>
  <si>
    <t>Total mínimo de pontos  serem obtidos no RSC pretendido</t>
  </si>
  <si>
    <t>I</t>
  </si>
  <si>
    <t>II</t>
  </si>
  <si>
    <t>III</t>
  </si>
  <si>
    <t>Diretrizes do RSC I</t>
  </si>
  <si>
    <t>Pontuação Máxima</t>
  </si>
  <si>
    <r>
      <t>I-</t>
    </r>
    <r>
      <rPr>
        <sz val="7"/>
        <color indexed="55"/>
        <rFont val="Times New Roman"/>
        <family val="1"/>
      </rPr>
      <t xml:space="preserve">                  </t>
    </r>
    <r>
      <rPr>
        <sz val="12"/>
        <color indexed="55"/>
        <rFont val="Times New Roman"/>
        <family val="1"/>
      </rPr>
      <t>Experiência na área de formação e/ou atuação do docente, anterior ao ingresso na instituição, contemplando o impacto de suas ações nas demais diretrizes dispostas para todos os níveis do RSC</t>
    </r>
  </si>
  <si>
    <r>
      <t>II-</t>
    </r>
    <r>
      <rPr>
        <sz val="7"/>
        <color indexed="55"/>
        <rFont val="Times New Roman"/>
        <family val="1"/>
      </rPr>
      <t xml:space="preserve">                </t>
    </r>
    <r>
      <rPr>
        <sz val="12"/>
        <color indexed="55"/>
        <rFont val="Times New Roman"/>
        <family val="1"/>
      </rPr>
      <t>Cursos de Capacitação</t>
    </r>
  </si>
  <si>
    <r>
      <t>III-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Atuação nos diversos níveis de modalidade de Educação</t>
    </r>
  </si>
  <si>
    <r>
      <t>IV-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Atuação em comissões e representações institucionais, de classes profissionais, contemplando o impacto de suas ações nas demais diretrizes dispostas para todos os níveis do RSC</t>
    </r>
  </si>
  <si>
    <r>
      <t>V-</t>
    </r>
    <r>
      <rPr>
        <sz val="7"/>
        <color indexed="55"/>
        <rFont val="Times New Roman"/>
        <family val="1"/>
      </rPr>
      <t xml:space="preserve">               </t>
    </r>
    <r>
      <rPr>
        <sz val="12"/>
        <color indexed="55"/>
        <rFont val="Times New Roman"/>
        <family val="1"/>
      </rPr>
      <t>Produção de material didático e/ou implantação de ambientes de aprendizagem, nas atividades de ensino, pesquisa, extensão e/ou inovação</t>
    </r>
  </si>
  <si>
    <r>
      <t>VI-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Atuação na gestão acadêmica e institucional, contemplando o impacto de suas ações individuais nas demais diretrizes dispostas para todos os níveis de RSC</t>
    </r>
  </si>
  <si>
    <r>
      <t>VII-</t>
    </r>
    <r>
      <rPr>
        <sz val="7"/>
        <color indexed="55"/>
        <rFont val="Times New Roman"/>
        <family val="1"/>
      </rPr>
      <t xml:space="preserve">          </t>
    </r>
    <r>
      <rPr>
        <sz val="12"/>
        <color indexed="55"/>
        <rFont val="Times New Roman"/>
        <family val="1"/>
      </rPr>
      <t>Participação em processos seletivos, bancas de concurso público e/ou de avaliação acadêmica</t>
    </r>
  </si>
  <si>
    <r>
      <t>VIII-</t>
    </r>
    <r>
      <rPr>
        <sz val="7"/>
        <color indexed="55"/>
        <rFont val="Times New Roman"/>
        <family val="1"/>
      </rPr>
      <t xml:space="preserve">       </t>
    </r>
    <r>
      <rPr>
        <sz val="12"/>
        <color indexed="55"/>
        <rFont val="Times New Roman"/>
        <family val="1"/>
      </rPr>
      <t>Outras graduações, na área de interesse, além daquela que o habilita e define o nível de RSC pretendido, no âmbito do plano de qualificação institucional</t>
    </r>
  </si>
  <si>
    <t>Subtotal</t>
  </si>
  <si>
    <t>Diretrizes do RSC II</t>
  </si>
  <si>
    <r>
      <t>I-</t>
    </r>
    <r>
      <rPr>
        <sz val="7"/>
        <color indexed="55"/>
        <rFont val="Times New Roman"/>
        <family val="1"/>
      </rPr>
      <t xml:space="preserve">                  </t>
    </r>
    <r>
      <rPr>
        <sz val="12"/>
        <color indexed="55"/>
        <rFont val="Times New Roman"/>
        <family val="1"/>
      </rPr>
      <t>Orientação de corpo discente em atividades de Ensino, Pesquisa, Extensão e/ou Inovação</t>
    </r>
  </si>
  <si>
    <r>
      <t>II-</t>
    </r>
    <r>
      <rPr>
        <sz val="7"/>
        <color indexed="55"/>
        <rFont val="Times New Roman"/>
        <family val="1"/>
      </rPr>
      <t xml:space="preserve">                </t>
    </r>
    <r>
      <rPr>
        <sz val="12"/>
        <color indexed="55"/>
        <rFont val="Times New Roman"/>
        <family val="1"/>
      </rPr>
      <t>Participação no desenvolvimento de protótipos, depósitos e/ou registros de propriedade intelectual</t>
    </r>
  </si>
  <si>
    <r>
      <t>III-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Participação em GT’s (Grupos de Trabalho) e oficinas institucionais</t>
    </r>
  </si>
  <si>
    <r>
      <t>IV-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Participação no desenvolvimento de projetos, de interesse institucional, de ensino, pesquisa, extensão e/ou inovação</t>
    </r>
  </si>
  <si>
    <r>
      <t>V-</t>
    </r>
    <r>
      <rPr>
        <sz val="7"/>
        <color indexed="55"/>
        <rFont val="Times New Roman"/>
        <family val="1"/>
      </rPr>
      <t xml:space="preserve">               </t>
    </r>
    <r>
      <rPr>
        <sz val="12"/>
        <color indexed="55"/>
        <rFont val="Times New Roman"/>
        <family val="1"/>
      </rPr>
      <t>Participação no desenvolvimento de projetos e/ou práticas pedagógicas de reconhecida relevância</t>
    </r>
  </si>
  <si>
    <r>
      <t>VI-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Participação na organização de Eventos Científicos, Tecnológicos, Esportivos, Sociais e/ou Culturais</t>
    </r>
  </si>
  <si>
    <r>
      <t>VII-</t>
    </r>
    <r>
      <rPr>
        <sz val="7"/>
        <color indexed="55"/>
        <rFont val="Times New Roman"/>
        <family val="1"/>
      </rPr>
      <t xml:space="preserve">          </t>
    </r>
    <r>
      <rPr>
        <sz val="12"/>
        <color indexed="55"/>
        <rFont val="Times New Roman"/>
        <family val="1"/>
      </rPr>
      <t>Outras pós-graduações lato-sensu, além daquela que o habilita e define o nível RSC pretendido, no âmbito do plano de qualificação institucional da UFF</t>
    </r>
  </si>
  <si>
    <t>Diretrizes do RSC III</t>
  </si>
  <si>
    <r>
      <t>I-</t>
    </r>
    <r>
      <rPr>
        <sz val="7"/>
        <color indexed="55"/>
        <rFont val="Times New Roman"/>
        <family val="1"/>
      </rPr>
      <t xml:space="preserve">    </t>
    </r>
    <r>
      <rPr>
        <sz val="12"/>
        <color indexed="55"/>
        <rFont val="Times New Roman"/>
        <family val="1"/>
      </rPr>
      <t>Desenvolvimento, produção e transferência de tecnologias</t>
    </r>
  </si>
  <si>
    <r>
      <t>II-</t>
    </r>
    <r>
      <rPr>
        <sz val="7"/>
        <color indexed="55"/>
        <rFont val="Times New Roman"/>
        <family val="1"/>
      </rPr>
      <t xml:space="preserve">                </t>
    </r>
    <r>
      <rPr>
        <sz val="12"/>
        <color indexed="55"/>
        <rFont val="Times New Roman"/>
        <family val="1"/>
      </rPr>
      <t>Desenvolvimento de pesquisa e aplicações de métodos e tecnologias educacionais que proporcionem a interdisciplinaridade e a integração de conteúdos acadêmicos na Educação Profissional e Tecnológica ou na Educação Básica</t>
    </r>
  </si>
  <si>
    <r>
      <t>III-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Desenvolvimento de pesquisa e atividades de extensão que proporcionem a articulação institucional com os arranjos sociais, culturais e produtivos</t>
    </r>
  </si>
  <si>
    <r>
      <t>IV-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>Atuação em projetos e/ou atividades em parceria com outras instituições.</t>
    </r>
  </si>
  <si>
    <r>
      <t>V-</t>
    </r>
    <r>
      <rPr>
        <sz val="7"/>
        <color indexed="55"/>
        <rFont val="Times New Roman"/>
        <family val="1"/>
      </rPr>
      <t xml:space="preserve">               </t>
    </r>
    <r>
      <rPr>
        <sz val="12"/>
        <color indexed="55"/>
        <rFont val="Times New Roman"/>
        <family val="1"/>
      </rPr>
      <t>Atuação em atividades de assistência técnica nacional e/ou internacional</t>
    </r>
  </si>
  <si>
    <r>
      <t>VI-</t>
    </r>
    <r>
      <rPr>
        <sz val="7"/>
        <color indexed="55"/>
        <rFont val="Times New Roman"/>
        <family val="1"/>
      </rPr>
      <t xml:space="preserve">             </t>
    </r>
    <r>
      <rPr>
        <sz val="12"/>
        <color indexed="55"/>
        <rFont val="Times New Roman"/>
        <family val="1"/>
      </rPr>
      <t xml:space="preserve">Outras pós-graduações </t>
    </r>
    <r>
      <rPr>
        <i/>
        <sz val="12"/>
        <color indexed="55"/>
        <rFont val="Times New Roman"/>
        <family val="1"/>
      </rPr>
      <t>Stricto Sensu</t>
    </r>
    <r>
      <rPr>
        <sz val="12"/>
        <color indexed="55"/>
        <rFont val="Times New Roman"/>
        <family val="1"/>
      </rPr>
      <t xml:space="preserve"> na área de interesse, além daquela que o habilita e define o nível de RSC</t>
    </r>
  </si>
  <si>
    <r>
      <t>VII-</t>
    </r>
    <r>
      <rPr>
        <sz val="7"/>
        <color indexed="55"/>
        <rFont val="Times New Roman"/>
        <family val="1"/>
      </rPr>
      <t xml:space="preserve">          </t>
    </r>
    <r>
      <rPr>
        <sz val="12"/>
        <color indexed="55"/>
        <rFont val="Times New Roman"/>
        <family val="1"/>
      </rPr>
      <t>Produção acadêmica e/ou tecnológica nas atividades de ensino, pesquisa, extensão e/ou inovação</t>
    </r>
  </si>
  <si>
    <t>TOTAL DA DIRETRIZ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</si>
</sst>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"/>
    </font>
    <font>
      <sz val="28"/>
      <color indexed="55"/>
      <name val="Calibri"/>
      <family val="2"/>
      <charset val="1"/>
    </font>
    <font>
      <sz val="28"/>
      <color indexed="55"/>
      <name val="Times New Roman"/>
      <family val="1"/>
      <charset val="1"/>
    </font>
    <font>
      <sz val="40"/>
      <color indexed="55"/>
      <name val="Times New Roman"/>
      <family val="1"/>
      <charset val="1"/>
    </font>
    <font>
      <sz val="12"/>
      <color indexed="55"/>
      <name val="Times New Roman"/>
      <family val="1"/>
      <charset val="1"/>
    </font>
    <font>
      <sz val="7"/>
      <color indexed="55"/>
      <name val="Times New Roman"/>
      <family val="1"/>
      <charset val="1"/>
    </font>
    <font>
      <sz val="12"/>
      <name val="Times New Roman"/>
      <family val="1"/>
      <charset val="1"/>
    </font>
    <font>
      <i/>
      <sz val="12"/>
      <color indexed="55"/>
      <name val="Times New Roman"/>
      <family val="1"/>
      <charset val="1"/>
    </font>
    <font>
      <sz val="16"/>
      <color indexed="55"/>
      <name val="Times New Roman"/>
      <family val="1"/>
      <charset val="1"/>
    </font>
    <font>
      <b/>
      <sz val="16"/>
      <color indexed="55"/>
      <name val="Times New Roman"/>
      <family val="1"/>
      <charset val="1"/>
    </font>
    <font>
      <b/>
      <sz val="12"/>
      <color indexed="55"/>
      <name val="Times New Roman"/>
      <family val="1"/>
      <charset val="1"/>
    </font>
    <font>
      <b/>
      <sz val="13"/>
      <color indexed="55"/>
      <name val="Times New Roman"/>
      <family val="1"/>
      <charset val="1"/>
    </font>
    <font>
      <sz val="12"/>
      <color indexed="55"/>
      <name val="Times New Roman"/>
      <family val="1"/>
    </font>
    <font>
      <b/>
      <sz val="12"/>
      <color indexed="55"/>
      <name val="Times New Roman"/>
      <family val="1"/>
    </font>
    <font>
      <b/>
      <sz val="10"/>
      <color indexed="55"/>
      <name val="Times New Roman"/>
      <family val="1"/>
    </font>
    <font>
      <sz val="7"/>
      <color indexed="55"/>
      <name val="Times New Roman"/>
      <family val="1"/>
    </font>
    <font>
      <i/>
      <sz val="12"/>
      <color indexed="55"/>
      <name val="Times New Roman"/>
      <family val="1"/>
    </font>
    <font>
      <u/>
      <sz val="11"/>
      <color indexed="55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23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justify" wrapText="1"/>
      <protection locked="0"/>
    </xf>
    <xf numFmtId="2" fontId="4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hidden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 applyProtection="1">
      <alignment vertical="top" wrapText="1"/>
      <protection locked="0"/>
    </xf>
    <xf numFmtId="2" fontId="4" fillId="0" borderId="2" xfId="0" applyNumberFormat="1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justify" wrapText="1"/>
      <protection locked="0"/>
    </xf>
    <xf numFmtId="2" fontId="4" fillId="0" borderId="5" xfId="0" applyNumberFormat="1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vertical="top" wrapText="1"/>
      <protection locked="0"/>
    </xf>
    <xf numFmtId="2" fontId="4" fillId="0" borderId="5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2" fontId="0" fillId="0" borderId="0" xfId="0" applyNumberFormat="1" applyProtection="1"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2" fontId="9" fillId="0" borderId="8" xfId="0" applyNumberFormat="1" applyFont="1" applyBorder="1" applyAlignment="1" applyProtection="1">
      <alignment horizontal="center" wrapText="1"/>
      <protection hidden="1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2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horizontal="justify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wrapText="1"/>
    </xf>
    <xf numFmtId="2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2" fontId="0" fillId="0" borderId="0" xfId="0" applyNumberFormat="1" applyBorder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3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right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2" fillId="0" borderId="17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9" fontId="10" fillId="0" borderId="9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right"/>
    </xf>
    <xf numFmtId="0" fontId="11" fillId="0" borderId="0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76200</xdr:rowOff>
    </xdr:from>
    <xdr:to>
      <xdr:col>0</xdr:col>
      <xdr:colOff>1028700</xdr:colOff>
      <xdr:row>7</xdr:row>
      <xdr:rowOff>314325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857250"/>
          <a:ext cx="866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tabSelected="1" topLeftCell="B1" zoomScale="90" zoomScaleNormal="90" workbookViewId="0">
      <selection activeCell="B1" sqref="B1:H1"/>
    </sheetView>
  </sheetViews>
  <sheetFormatPr defaultColWidth="8.7109375" defaultRowHeight="15"/>
  <cols>
    <col min="1" max="1" width="8.7109375" customWidth="1"/>
    <col min="2" max="2" width="173" customWidth="1"/>
    <col min="3" max="3" width="11.7109375" customWidth="1"/>
    <col min="4" max="4" width="25" customWidth="1"/>
    <col min="5" max="5" width="11.5703125" customWidth="1"/>
    <col min="6" max="6" width="8.7109375" customWidth="1"/>
    <col min="7" max="7" width="28.7109375" customWidth="1"/>
    <col min="8" max="8" width="45.28515625" customWidth="1"/>
  </cols>
  <sheetData>
    <row r="1" spans="1:15" s="2" customFormat="1" ht="57.75" customHeight="1">
      <c r="A1" s="1"/>
      <c r="B1" s="107" t="s">
        <v>0</v>
      </c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</row>
    <row r="2" spans="1:15" s="2" customFormat="1" ht="72.75" customHeight="1">
      <c r="A2" s="1"/>
      <c r="B2" s="107" t="s">
        <v>1</v>
      </c>
      <c r="C2" s="107"/>
      <c r="D2" s="107"/>
      <c r="E2" s="107"/>
      <c r="F2" s="107"/>
      <c r="G2" s="107"/>
      <c r="H2" s="107"/>
      <c r="I2" s="1"/>
      <c r="J2" s="1"/>
      <c r="K2" s="1"/>
      <c r="L2" s="1"/>
      <c r="M2" s="1"/>
      <c r="N2" s="1"/>
      <c r="O2" s="1"/>
    </row>
    <row r="3" spans="1:15" ht="72.75" customHeight="1">
      <c r="A3" s="1"/>
      <c r="B3" s="108" t="s">
        <v>2</v>
      </c>
      <c r="C3" s="108"/>
      <c r="D3" s="108"/>
      <c r="E3" s="108"/>
      <c r="F3" s="108"/>
      <c r="G3" s="108"/>
      <c r="H3" s="108"/>
      <c r="I3" s="1"/>
      <c r="J3" s="1"/>
      <c r="K3" s="1"/>
      <c r="L3" s="1"/>
      <c r="M3" s="1"/>
      <c r="N3" s="1"/>
      <c r="O3" s="1"/>
    </row>
    <row r="4" spans="1:15" ht="30" customHeight="1">
      <c r="A4" s="109" t="s">
        <v>3</v>
      </c>
      <c r="B4" s="109"/>
      <c r="C4" s="109"/>
      <c r="D4" s="109"/>
      <c r="E4" s="109"/>
      <c r="F4" s="109"/>
      <c r="G4" s="109"/>
      <c r="H4" s="109"/>
      <c r="I4" s="3"/>
      <c r="J4" s="3"/>
      <c r="K4" s="3"/>
      <c r="L4" s="3"/>
      <c r="M4" s="3"/>
      <c r="N4" s="3"/>
      <c r="O4" s="3"/>
    </row>
    <row r="5" spans="1:15" ht="30" customHeight="1">
      <c r="A5" s="109"/>
      <c r="B5" s="109"/>
      <c r="C5" s="109"/>
      <c r="D5" s="109"/>
      <c r="E5" s="109"/>
      <c r="F5" s="109"/>
      <c r="G5" s="109"/>
      <c r="H5" s="109"/>
      <c r="I5" s="3"/>
      <c r="J5" s="3"/>
      <c r="K5" s="3"/>
      <c r="L5" s="3"/>
      <c r="M5" s="3"/>
      <c r="N5" s="3"/>
      <c r="O5" s="3"/>
    </row>
    <row r="6" spans="1:15" ht="47.25">
      <c r="A6" s="4"/>
      <c r="B6" s="5" t="s">
        <v>4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8" t="s">
        <v>10</v>
      </c>
      <c r="I6" s="3"/>
      <c r="J6" s="3"/>
      <c r="K6" s="3"/>
      <c r="L6" s="3"/>
      <c r="M6" s="3"/>
      <c r="N6" s="3"/>
      <c r="O6" s="3"/>
    </row>
    <row r="7" spans="1:15" ht="15.75">
      <c r="A7" s="9">
        <v>1</v>
      </c>
      <c r="B7" s="10" t="s">
        <v>11</v>
      </c>
      <c r="C7" s="11">
        <v>0.2</v>
      </c>
      <c r="D7" s="12" t="s">
        <v>12</v>
      </c>
      <c r="E7" s="12">
        <v>50</v>
      </c>
      <c r="F7" s="12">
        <v>1</v>
      </c>
      <c r="G7" s="12"/>
      <c r="H7" s="13">
        <f t="shared" ref="H7:H33" si="0">IF(G7&gt;E7,"EXCEDEU LIMITE DE ITENS",G7*C7*F7)</f>
        <v>0</v>
      </c>
      <c r="I7" s="3"/>
      <c r="J7" s="3"/>
      <c r="K7" s="3"/>
      <c r="L7" s="3"/>
      <c r="M7" s="3"/>
      <c r="N7" s="3"/>
      <c r="O7" s="3"/>
    </row>
    <row r="8" spans="1:15" ht="15.75">
      <c r="A8" s="9">
        <f t="shared" ref="A8:A33" si="1">SUM(A7,1)</f>
        <v>2</v>
      </c>
      <c r="B8" s="10" t="s">
        <v>13</v>
      </c>
      <c r="C8" s="11">
        <v>0.2</v>
      </c>
      <c r="D8" s="12" t="s">
        <v>12</v>
      </c>
      <c r="E8" s="12">
        <v>50</v>
      </c>
      <c r="F8" s="12">
        <v>1</v>
      </c>
      <c r="G8" s="12"/>
      <c r="H8" s="13">
        <f t="shared" si="0"/>
        <v>0</v>
      </c>
      <c r="I8" s="3"/>
      <c r="J8" s="3"/>
      <c r="K8" s="3"/>
      <c r="L8" s="3"/>
      <c r="M8" s="3"/>
      <c r="N8" s="3"/>
      <c r="O8" s="3"/>
    </row>
    <row r="9" spans="1:15" ht="15.75">
      <c r="A9" s="9">
        <f t="shared" si="1"/>
        <v>3</v>
      </c>
      <c r="B9" s="10" t="s">
        <v>14</v>
      </c>
      <c r="C9" s="11">
        <v>0.4</v>
      </c>
      <c r="D9" s="12" t="s">
        <v>12</v>
      </c>
      <c r="E9" s="12">
        <v>25</v>
      </c>
      <c r="F9" s="12">
        <v>1</v>
      </c>
      <c r="G9" s="12"/>
      <c r="H9" s="13">
        <f t="shared" si="0"/>
        <v>0</v>
      </c>
      <c r="I9" s="3"/>
      <c r="J9" s="3"/>
      <c r="K9" s="3"/>
      <c r="L9" s="3"/>
      <c r="M9" s="3"/>
      <c r="N9" s="3"/>
      <c r="O9" s="3"/>
    </row>
    <row r="10" spans="1:15" ht="15.75">
      <c r="A10" s="9">
        <f t="shared" si="1"/>
        <v>4</v>
      </c>
      <c r="B10" s="10" t="s">
        <v>15</v>
      </c>
      <c r="C10" s="11">
        <v>0.4</v>
      </c>
      <c r="D10" s="12" t="s">
        <v>12</v>
      </c>
      <c r="E10" s="12">
        <v>25</v>
      </c>
      <c r="F10" s="12">
        <v>1</v>
      </c>
      <c r="G10" s="12"/>
      <c r="H10" s="13">
        <f t="shared" si="0"/>
        <v>0</v>
      </c>
      <c r="I10" s="3"/>
      <c r="J10" s="3"/>
      <c r="K10" s="3"/>
      <c r="L10" s="3"/>
      <c r="M10" s="3"/>
      <c r="N10" s="3"/>
      <c r="O10" s="3"/>
    </row>
    <row r="11" spans="1:15" ht="15.75">
      <c r="A11" s="9">
        <f t="shared" si="1"/>
        <v>5</v>
      </c>
      <c r="B11" s="10" t="s">
        <v>16</v>
      </c>
      <c r="C11" s="11">
        <v>0.2</v>
      </c>
      <c r="D11" s="12" t="s">
        <v>12</v>
      </c>
      <c r="E11" s="12">
        <v>50</v>
      </c>
      <c r="F11" s="12">
        <v>1</v>
      </c>
      <c r="G11" s="12"/>
      <c r="H11" s="13">
        <f t="shared" si="0"/>
        <v>0</v>
      </c>
      <c r="I11" s="3"/>
      <c r="J11" s="3"/>
      <c r="K11" s="3"/>
      <c r="L11" s="3"/>
      <c r="M11" s="3"/>
      <c r="N11" s="3"/>
      <c r="O11" s="3"/>
    </row>
    <row r="12" spans="1:15" ht="15.75">
      <c r="A12" s="9">
        <f t="shared" si="1"/>
        <v>6</v>
      </c>
      <c r="B12" s="10" t="s">
        <v>17</v>
      </c>
      <c r="C12" s="11">
        <v>0.2</v>
      </c>
      <c r="D12" s="12" t="s">
        <v>12</v>
      </c>
      <c r="E12" s="12">
        <v>50</v>
      </c>
      <c r="F12" s="12">
        <v>1</v>
      </c>
      <c r="G12" s="12"/>
      <c r="H12" s="13">
        <f t="shared" si="0"/>
        <v>0</v>
      </c>
      <c r="I12" s="3"/>
      <c r="J12" s="3"/>
      <c r="K12" s="3"/>
      <c r="L12" s="3"/>
      <c r="M12" s="3"/>
      <c r="N12" s="3"/>
      <c r="O12" s="3"/>
    </row>
    <row r="13" spans="1:15" ht="15.75">
      <c r="A13" s="9">
        <f t="shared" si="1"/>
        <v>7</v>
      </c>
      <c r="B13" s="10" t="s">
        <v>18</v>
      </c>
      <c r="C13" s="14">
        <v>1</v>
      </c>
      <c r="D13" s="15" t="s">
        <v>19</v>
      </c>
      <c r="E13" s="15">
        <v>10</v>
      </c>
      <c r="F13" s="15">
        <v>1</v>
      </c>
      <c r="G13" s="12"/>
      <c r="H13" s="13">
        <f t="shared" si="0"/>
        <v>0</v>
      </c>
      <c r="I13" s="3"/>
      <c r="J13" s="3"/>
      <c r="K13" s="3"/>
      <c r="L13" s="3"/>
      <c r="M13" s="3"/>
      <c r="N13" s="3"/>
      <c r="O13" s="3"/>
    </row>
    <row r="14" spans="1:15" ht="15.75">
      <c r="A14" s="9">
        <f t="shared" si="1"/>
        <v>8</v>
      </c>
      <c r="B14" s="10" t="s">
        <v>20</v>
      </c>
      <c r="C14" s="11">
        <v>0.5</v>
      </c>
      <c r="D14" s="12" t="s">
        <v>21</v>
      </c>
      <c r="E14" s="12">
        <v>20</v>
      </c>
      <c r="F14" s="12">
        <v>1</v>
      </c>
      <c r="G14" s="12"/>
      <c r="H14" s="13">
        <f t="shared" si="0"/>
        <v>0</v>
      </c>
      <c r="I14" s="3"/>
      <c r="J14" s="3"/>
      <c r="K14" s="3"/>
      <c r="L14" s="3"/>
      <c r="M14" s="3"/>
      <c r="N14" s="3"/>
      <c r="O14" s="3"/>
    </row>
    <row r="15" spans="1:15" ht="15.75">
      <c r="A15" s="9">
        <f t="shared" si="1"/>
        <v>9</v>
      </c>
      <c r="B15" s="10" t="s">
        <v>22</v>
      </c>
      <c r="C15" s="11">
        <v>0.2</v>
      </c>
      <c r="D15" s="12" t="s">
        <v>12</v>
      </c>
      <c r="E15" s="12">
        <v>50</v>
      </c>
      <c r="F15" s="12">
        <v>1</v>
      </c>
      <c r="G15" s="12"/>
      <c r="H15" s="13">
        <f t="shared" si="0"/>
        <v>0</v>
      </c>
      <c r="I15" s="3"/>
      <c r="J15" s="3"/>
      <c r="K15" s="3"/>
      <c r="L15" s="3"/>
      <c r="M15" s="3"/>
      <c r="N15" s="3"/>
      <c r="O15" s="3"/>
    </row>
    <row r="16" spans="1:15" s="18" customFormat="1" ht="16.7" customHeight="1">
      <c r="A16" s="9">
        <f t="shared" si="1"/>
        <v>10</v>
      </c>
      <c r="B16" s="16" t="s">
        <v>23</v>
      </c>
      <c r="C16" s="14">
        <v>1</v>
      </c>
      <c r="D16" s="15" t="s">
        <v>24</v>
      </c>
      <c r="E16" s="15">
        <v>10</v>
      </c>
      <c r="F16" s="15">
        <v>1</v>
      </c>
      <c r="G16" s="15"/>
      <c r="H16" s="13">
        <f t="shared" si="0"/>
        <v>0</v>
      </c>
      <c r="I16" s="17"/>
      <c r="J16" s="17"/>
      <c r="K16" s="17"/>
      <c r="L16" s="17"/>
      <c r="M16" s="17"/>
      <c r="N16" s="17"/>
      <c r="O16" s="17"/>
    </row>
    <row r="17" spans="1:15" ht="16.7" customHeight="1">
      <c r="A17" s="9">
        <f t="shared" si="1"/>
        <v>11</v>
      </c>
      <c r="B17" s="10" t="s">
        <v>25</v>
      </c>
      <c r="C17" s="11">
        <v>0.5</v>
      </c>
      <c r="D17" s="12" t="s">
        <v>24</v>
      </c>
      <c r="E17" s="12">
        <v>20</v>
      </c>
      <c r="F17" s="12">
        <v>1</v>
      </c>
      <c r="G17" s="12"/>
      <c r="H17" s="13">
        <f t="shared" si="0"/>
        <v>0</v>
      </c>
      <c r="I17" s="3"/>
      <c r="J17" s="3"/>
      <c r="K17" s="3"/>
      <c r="L17" s="3"/>
      <c r="M17" s="3"/>
      <c r="N17" s="3"/>
      <c r="O17" s="3"/>
    </row>
    <row r="18" spans="1:15" ht="16.7" customHeight="1">
      <c r="A18" s="9">
        <f t="shared" si="1"/>
        <v>12</v>
      </c>
      <c r="B18" s="10" t="s">
        <v>26</v>
      </c>
      <c r="C18" s="11">
        <v>1</v>
      </c>
      <c r="D18" s="12" t="s">
        <v>24</v>
      </c>
      <c r="E18" s="12">
        <v>10</v>
      </c>
      <c r="F18" s="12">
        <v>1</v>
      </c>
      <c r="G18" s="12"/>
      <c r="H18" s="13">
        <f t="shared" si="0"/>
        <v>0</v>
      </c>
      <c r="I18" s="3"/>
      <c r="J18" s="3"/>
      <c r="K18" s="3"/>
      <c r="L18" s="3"/>
      <c r="M18" s="3"/>
      <c r="N18" s="3"/>
      <c r="O18" s="3"/>
    </row>
    <row r="19" spans="1:15" ht="16.7" customHeight="1">
      <c r="A19" s="9">
        <f t="shared" si="1"/>
        <v>13</v>
      </c>
      <c r="B19" s="10" t="s">
        <v>27</v>
      </c>
      <c r="C19" s="11">
        <v>1</v>
      </c>
      <c r="D19" s="12" t="s">
        <v>28</v>
      </c>
      <c r="E19" s="12">
        <v>10</v>
      </c>
      <c r="F19" s="12">
        <v>1</v>
      </c>
      <c r="G19" s="12"/>
      <c r="H19" s="13">
        <f t="shared" si="0"/>
        <v>0</v>
      </c>
      <c r="I19" s="3"/>
      <c r="J19" s="3"/>
      <c r="K19" s="3"/>
      <c r="L19" s="3"/>
      <c r="M19" s="3"/>
      <c r="N19" s="3"/>
      <c r="O19" s="3"/>
    </row>
    <row r="20" spans="1:15" ht="16.7" customHeight="1">
      <c r="A20" s="9">
        <f t="shared" si="1"/>
        <v>14</v>
      </c>
      <c r="B20" s="10" t="s">
        <v>29</v>
      </c>
      <c r="C20" s="11">
        <v>1</v>
      </c>
      <c r="D20" s="12" t="s">
        <v>30</v>
      </c>
      <c r="E20" s="12">
        <v>10</v>
      </c>
      <c r="F20" s="12">
        <v>1</v>
      </c>
      <c r="G20" s="12"/>
      <c r="H20" s="13">
        <f t="shared" si="0"/>
        <v>0</v>
      </c>
      <c r="I20" s="3"/>
      <c r="J20" s="3"/>
      <c r="K20" s="3"/>
      <c r="L20" s="3"/>
      <c r="M20" s="3"/>
      <c r="N20" s="3"/>
      <c r="O20" s="3"/>
    </row>
    <row r="21" spans="1:15" ht="16.7" customHeight="1">
      <c r="A21" s="9">
        <f t="shared" si="1"/>
        <v>15</v>
      </c>
      <c r="B21" s="10" t="s">
        <v>31</v>
      </c>
      <c r="C21" s="11">
        <v>2</v>
      </c>
      <c r="D21" s="12" t="s">
        <v>30</v>
      </c>
      <c r="E21" s="12">
        <v>5</v>
      </c>
      <c r="F21" s="12">
        <v>1</v>
      </c>
      <c r="G21" s="12"/>
      <c r="H21" s="13">
        <f t="shared" si="0"/>
        <v>0</v>
      </c>
      <c r="I21" s="3"/>
      <c r="J21" s="3"/>
      <c r="K21" s="3"/>
      <c r="L21" s="3"/>
      <c r="M21" s="3"/>
      <c r="N21" s="3"/>
      <c r="O21" s="3"/>
    </row>
    <row r="22" spans="1:15" ht="16.7" customHeight="1">
      <c r="A22" s="9">
        <f t="shared" si="1"/>
        <v>16</v>
      </c>
      <c r="B22" s="10" t="s">
        <v>32</v>
      </c>
      <c r="C22" s="11">
        <v>1</v>
      </c>
      <c r="D22" s="12" t="s">
        <v>30</v>
      </c>
      <c r="E22" s="12">
        <v>10</v>
      </c>
      <c r="F22" s="12">
        <v>1</v>
      </c>
      <c r="G22" s="12"/>
      <c r="H22" s="13">
        <f t="shared" si="0"/>
        <v>0</v>
      </c>
      <c r="I22" s="3"/>
      <c r="J22" s="3"/>
      <c r="K22" s="3"/>
      <c r="L22" s="3"/>
      <c r="M22" s="3"/>
      <c r="N22" s="3"/>
      <c r="O22" s="3"/>
    </row>
    <row r="23" spans="1:15" ht="16.7" customHeight="1">
      <c r="A23" s="9">
        <f t="shared" si="1"/>
        <v>17</v>
      </c>
      <c r="B23" s="10" t="s">
        <v>33</v>
      </c>
      <c r="C23" s="11">
        <v>2</v>
      </c>
      <c r="D23" s="12" t="s">
        <v>24</v>
      </c>
      <c r="E23" s="12">
        <v>5</v>
      </c>
      <c r="F23" s="12">
        <v>1</v>
      </c>
      <c r="G23" s="12"/>
      <c r="H23" s="13">
        <f t="shared" si="0"/>
        <v>0</v>
      </c>
      <c r="I23" s="3"/>
      <c r="J23" s="3"/>
      <c r="K23" s="3"/>
      <c r="L23" s="3"/>
      <c r="M23" s="3"/>
      <c r="N23" s="3"/>
      <c r="O23" s="3"/>
    </row>
    <row r="24" spans="1:15" ht="16.7" customHeight="1">
      <c r="A24" s="9">
        <f t="shared" si="1"/>
        <v>18</v>
      </c>
      <c r="B24" s="10" t="s">
        <v>34</v>
      </c>
      <c r="C24" s="11">
        <v>0.5</v>
      </c>
      <c r="D24" s="12" t="s">
        <v>21</v>
      </c>
      <c r="E24" s="12">
        <v>20</v>
      </c>
      <c r="F24" s="12">
        <v>1</v>
      </c>
      <c r="G24" s="12"/>
      <c r="H24" s="13">
        <f t="shared" si="0"/>
        <v>0</v>
      </c>
      <c r="I24" s="3"/>
      <c r="J24" s="3"/>
      <c r="K24" s="3"/>
      <c r="L24" s="3"/>
      <c r="M24" s="3"/>
      <c r="N24" s="3"/>
      <c r="O24" s="3"/>
    </row>
    <row r="25" spans="1:15" ht="16.7" customHeight="1">
      <c r="A25" s="9">
        <f t="shared" si="1"/>
        <v>19</v>
      </c>
      <c r="B25" s="10" t="s">
        <v>35</v>
      </c>
      <c r="C25" s="11">
        <v>2</v>
      </c>
      <c r="D25" s="12" t="s">
        <v>21</v>
      </c>
      <c r="E25" s="12">
        <v>5</v>
      </c>
      <c r="F25" s="12">
        <v>1</v>
      </c>
      <c r="G25" s="12"/>
      <c r="H25" s="13">
        <f t="shared" si="0"/>
        <v>0</v>
      </c>
      <c r="I25" s="3"/>
      <c r="J25" s="3"/>
      <c r="K25" s="3"/>
      <c r="L25" s="3"/>
      <c r="M25" s="3"/>
      <c r="N25" s="3"/>
      <c r="O25" s="3"/>
    </row>
    <row r="26" spans="1:15" ht="16.7" customHeight="1">
      <c r="A26" s="9">
        <f t="shared" si="1"/>
        <v>20</v>
      </c>
      <c r="B26" s="10" t="s">
        <v>36</v>
      </c>
      <c r="C26" s="11">
        <v>1</v>
      </c>
      <c r="D26" s="12" t="s">
        <v>21</v>
      </c>
      <c r="E26" s="12">
        <v>10</v>
      </c>
      <c r="F26" s="12">
        <v>1</v>
      </c>
      <c r="G26" s="12"/>
      <c r="H26" s="13">
        <f t="shared" si="0"/>
        <v>0</v>
      </c>
      <c r="I26" s="3"/>
      <c r="J26" s="3"/>
      <c r="K26" s="3"/>
      <c r="L26" s="3"/>
      <c r="M26" s="3"/>
      <c r="N26" s="3"/>
      <c r="O26" s="3"/>
    </row>
    <row r="27" spans="1:15" ht="16.7" customHeight="1">
      <c r="A27" s="9">
        <f t="shared" si="1"/>
        <v>21</v>
      </c>
      <c r="B27" s="10" t="s">
        <v>37</v>
      </c>
      <c r="C27" s="11">
        <v>1</v>
      </c>
      <c r="D27" s="12" t="s">
        <v>21</v>
      </c>
      <c r="E27" s="12">
        <v>10</v>
      </c>
      <c r="F27" s="12">
        <v>1</v>
      </c>
      <c r="G27" s="12"/>
      <c r="H27" s="13">
        <f t="shared" si="0"/>
        <v>0</v>
      </c>
      <c r="I27" s="3"/>
      <c r="J27" s="3"/>
      <c r="K27" s="3"/>
      <c r="L27" s="3"/>
      <c r="M27" s="3"/>
      <c r="N27" s="3"/>
      <c r="O27" s="3"/>
    </row>
    <row r="28" spans="1:15" ht="16.7" customHeight="1">
      <c r="A28" s="9">
        <f t="shared" si="1"/>
        <v>22</v>
      </c>
      <c r="B28" s="10" t="s">
        <v>38</v>
      </c>
      <c r="C28" s="11">
        <v>2</v>
      </c>
      <c r="D28" s="12" t="s">
        <v>39</v>
      </c>
      <c r="E28" s="12">
        <v>5</v>
      </c>
      <c r="F28" s="12">
        <v>1</v>
      </c>
      <c r="G28" s="12"/>
      <c r="H28" s="13">
        <f t="shared" si="0"/>
        <v>0</v>
      </c>
      <c r="I28" s="3"/>
      <c r="J28" s="3"/>
      <c r="K28" s="3"/>
      <c r="L28" s="3"/>
      <c r="M28" s="3"/>
      <c r="N28" s="3"/>
      <c r="O28" s="3"/>
    </row>
    <row r="29" spans="1:15" s="18" customFormat="1" ht="16.7" customHeight="1">
      <c r="A29" s="9">
        <f t="shared" si="1"/>
        <v>23</v>
      </c>
      <c r="B29" s="16" t="s">
        <v>40</v>
      </c>
      <c r="C29" s="14">
        <v>2</v>
      </c>
      <c r="D29" s="15" t="s">
        <v>24</v>
      </c>
      <c r="E29" s="15">
        <v>5</v>
      </c>
      <c r="F29" s="15">
        <v>1</v>
      </c>
      <c r="G29" s="15"/>
      <c r="H29" s="13">
        <f t="shared" si="0"/>
        <v>0</v>
      </c>
      <c r="I29" s="17"/>
      <c r="J29" s="17"/>
      <c r="K29" s="17"/>
      <c r="L29" s="17"/>
      <c r="M29" s="17"/>
      <c r="N29" s="17"/>
      <c r="O29" s="17"/>
    </row>
    <row r="30" spans="1:15" ht="16.7" customHeight="1">
      <c r="A30" s="9">
        <f t="shared" si="1"/>
        <v>24</v>
      </c>
      <c r="B30" s="10" t="s">
        <v>41</v>
      </c>
      <c r="C30" s="11">
        <v>0.2</v>
      </c>
      <c r="D30" s="12" t="s">
        <v>12</v>
      </c>
      <c r="E30" s="12">
        <v>50</v>
      </c>
      <c r="F30" s="12">
        <v>1</v>
      </c>
      <c r="G30" s="12"/>
      <c r="H30" s="13">
        <f t="shared" si="0"/>
        <v>0</v>
      </c>
      <c r="I30" s="3"/>
      <c r="J30" s="3"/>
      <c r="K30" s="3"/>
      <c r="L30" s="3"/>
      <c r="M30" s="3"/>
      <c r="N30" s="3"/>
      <c r="O30" s="3"/>
    </row>
    <row r="31" spans="1:15" ht="16.7" customHeight="1">
      <c r="A31" s="9">
        <f t="shared" si="1"/>
        <v>25</v>
      </c>
      <c r="B31" s="10" t="s">
        <v>42</v>
      </c>
      <c r="C31" s="11">
        <v>0.1</v>
      </c>
      <c r="D31" s="12" t="s">
        <v>12</v>
      </c>
      <c r="E31" s="12">
        <v>100</v>
      </c>
      <c r="F31" s="12">
        <v>1</v>
      </c>
      <c r="G31" s="12"/>
      <c r="H31" s="13">
        <f t="shared" si="0"/>
        <v>0</v>
      </c>
      <c r="I31" s="3"/>
      <c r="J31" s="3"/>
      <c r="K31" s="3"/>
      <c r="L31" s="3"/>
      <c r="M31" s="3"/>
      <c r="N31" s="3"/>
      <c r="O31" s="3"/>
    </row>
    <row r="32" spans="1:15" ht="16.7" customHeight="1">
      <c r="A32" s="9">
        <f t="shared" si="1"/>
        <v>26</v>
      </c>
      <c r="B32" s="10" t="s">
        <v>43</v>
      </c>
      <c r="C32" s="11">
        <v>0.2</v>
      </c>
      <c r="D32" s="12" t="s">
        <v>12</v>
      </c>
      <c r="E32" s="12">
        <v>50</v>
      </c>
      <c r="F32" s="12">
        <v>1</v>
      </c>
      <c r="G32" s="12"/>
      <c r="H32" s="13">
        <f t="shared" si="0"/>
        <v>0</v>
      </c>
      <c r="I32" s="3"/>
      <c r="J32" s="3"/>
      <c r="K32" s="3"/>
      <c r="L32" s="3"/>
      <c r="M32" s="3"/>
      <c r="N32" s="3"/>
      <c r="O32" s="3"/>
    </row>
    <row r="33" spans="1:15" ht="16.7" customHeight="1">
      <c r="A33" s="9">
        <f t="shared" si="1"/>
        <v>27</v>
      </c>
      <c r="B33" s="10" t="s">
        <v>44</v>
      </c>
      <c r="C33" s="11">
        <v>0.1</v>
      </c>
      <c r="D33" s="12" t="s">
        <v>12</v>
      </c>
      <c r="E33" s="12">
        <v>100</v>
      </c>
      <c r="F33" s="12">
        <v>1</v>
      </c>
      <c r="G33" s="12"/>
      <c r="H33" s="13">
        <f t="shared" si="0"/>
        <v>0</v>
      </c>
      <c r="I33" s="3"/>
      <c r="J33" s="3"/>
      <c r="K33" s="3"/>
      <c r="L33" s="3"/>
      <c r="M33" s="3"/>
      <c r="N33" s="3"/>
      <c r="O33" s="3"/>
    </row>
    <row r="34" spans="1:15" ht="16.7" customHeight="1" thickBot="1">
      <c r="A34" s="9"/>
      <c r="B34" s="10"/>
      <c r="C34" s="11"/>
      <c r="D34" s="12"/>
      <c r="E34" s="12"/>
      <c r="F34" s="12"/>
      <c r="G34" s="26" t="s">
        <v>325</v>
      </c>
      <c r="H34" s="13">
        <f>IF(SUM(H7:H33)&lt;=10,SUM(H7:H33),"EXCEDE O LIMITE DO DESCRITOR")</f>
        <v>0</v>
      </c>
      <c r="I34" s="3"/>
      <c r="J34" s="3"/>
      <c r="K34" s="3"/>
      <c r="L34" s="3"/>
      <c r="M34" s="3"/>
      <c r="N34" s="3"/>
      <c r="O34" s="3"/>
    </row>
    <row r="35" spans="1:15" ht="48" thickTop="1">
      <c r="A35" s="4"/>
      <c r="B35" s="5" t="s">
        <v>45</v>
      </c>
      <c r="C35" s="6" t="s">
        <v>5</v>
      </c>
      <c r="D35" s="7" t="s">
        <v>6</v>
      </c>
      <c r="E35" s="7" t="s">
        <v>7</v>
      </c>
      <c r="F35" s="7" t="s">
        <v>8</v>
      </c>
      <c r="G35" s="7" t="s">
        <v>9</v>
      </c>
      <c r="H35" s="8" t="s">
        <v>10</v>
      </c>
      <c r="I35" s="3"/>
      <c r="J35" s="3"/>
      <c r="K35" s="3"/>
      <c r="L35" s="3"/>
      <c r="M35" s="3"/>
      <c r="N35" s="3"/>
      <c r="O35" s="3"/>
    </row>
    <row r="36" spans="1:15" ht="16.7" customHeight="1">
      <c r="A36" s="9">
        <v>28</v>
      </c>
      <c r="B36" s="10" t="s">
        <v>46</v>
      </c>
      <c r="C36" s="11">
        <v>1</v>
      </c>
      <c r="D36" s="12" t="s">
        <v>24</v>
      </c>
      <c r="E36" s="12">
        <v>10</v>
      </c>
      <c r="F36" s="12">
        <v>1</v>
      </c>
      <c r="G36" s="12"/>
      <c r="H36" s="13">
        <f t="shared" ref="H36:H41" si="2">IF(G36&gt;E36,"EXCEDEU LIMITE DE ITENS",G36*C36*F36)</f>
        <v>0</v>
      </c>
      <c r="I36" s="3"/>
      <c r="J36" s="3"/>
      <c r="K36" s="3"/>
      <c r="L36" s="3"/>
      <c r="M36" s="3"/>
      <c r="N36" s="3"/>
      <c r="O36" s="3"/>
    </row>
    <row r="37" spans="1:15" ht="16.7" customHeight="1">
      <c r="A37" s="9">
        <f>SUM(A36,1)</f>
        <v>29</v>
      </c>
      <c r="B37" s="10" t="s">
        <v>47</v>
      </c>
      <c r="C37" s="11">
        <v>10</v>
      </c>
      <c r="D37" s="12" t="s">
        <v>48</v>
      </c>
      <c r="E37" s="12">
        <v>1</v>
      </c>
      <c r="F37" s="12">
        <v>1</v>
      </c>
      <c r="G37" s="12"/>
      <c r="H37" s="13">
        <f t="shared" si="2"/>
        <v>0</v>
      </c>
      <c r="I37" s="3"/>
      <c r="J37" s="3"/>
      <c r="K37" s="3"/>
      <c r="L37" s="3"/>
      <c r="M37" s="3"/>
      <c r="N37" s="3"/>
      <c r="O37" s="3"/>
    </row>
    <row r="38" spans="1:15" ht="16.7" customHeight="1">
      <c r="A38" s="9">
        <f>SUM(A37,1)</f>
        <v>30</v>
      </c>
      <c r="B38" s="10" t="s">
        <v>49</v>
      </c>
      <c r="C38" s="11">
        <v>5</v>
      </c>
      <c r="D38" s="12" t="s">
        <v>48</v>
      </c>
      <c r="E38" s="12">
        <v>2</v>
      </c>
      <c r="F38" s="12">
        <v>1</v>
      </c>
      <c r="G38" s="12"/>
      <c r="H38" s="13">
        <f t="shared" si="2"/>
        <v>0</v>
      </c>
      <c r="I38" s="3"/>
      <c r="J38" s="3"/>
      <c r="K38" s="3"/>
      <c r="L38" s="3"/>
      <c r="M38" s="3"/>
      <c r="N38" s="3"/>
      <c r="O38" s="3"/>
    </row>
    <row r="39" spans="1:15" ht="16.7" customHeight="1">
      <c r="A39" s="9">
        <f>SUM(A38,1)</f>
        <v>31</v>
      </c>
      <c r="B39" s="10" t="s">
        <v>50</v>
      </c>
      <c r="C39" s="11">
        <v>5</v>
      </c>
      <c r="D39" s="12" t="s">
        <v>48</v>
      </c>
      <c r="E39" s="12">
        <v>2</v>
      </c>
      <c r="F39" s="12">
        <v>1</v>
      </c>
      <c r="G39" s="12"/>
      <c r="H39" s="13">
        <f t="shared" si="2"/>
        <v>0</v>
      </c>
      <c r="I39" s="3"/>
      <c r="J39" s="3"/>
      <c r="K39" s="3"/>
      <c r="L39" s="3"/>
      <c r="M39" s="3"/>
      <c r="N39" s="3"/>
      <c r="O39" s="3"/>
    </row>
    <row r="40" spans="1:15" ht="16.7" customHeight="1">
      <c r="A40" s="9">
        <f>SUM(A39,1)</f>
        <v>32</v>
      </c>
      <c r="B40" s="10" t="s">
        <v>51</v>
      </c>
      <c r="C40" s="11">
        <v>10</v>
      </c>
      <c r="D40" s="12" t="s">
        <v>48</v>
      </c>
      <c r="E40" s="12">
        <v>1</v>
      </c>
      <c r="F40" s="12">
        <v>1</v>
      </c>
      <c r="G40" s="12"/>
      <c r="H40" s="13">
        <f t="shared" si="2"/>
        <v>0</v>
      </c>
      <c r="I40" s="3"/>
      <c r="J40" s="3"/>
      <c r="K40" s="3"/>
      <c r="L40" s="3"/>
      <c r="M40" s="3"/>
      <c r="N40" s="3"/>
      <c r="O40" s="3"/>
    </row>
    <row r="41" spans="1:15" ht="16.7" customHeight="1">
      <c r="A41" s="9">
        <f>SUM(A40,1)</f>
        <v>33</v>
      </c>
      <c r="B41" s="10" t="s">
        <v>52</v>
      </c>
      <c r="C41" s="11">
        <v>5</v>
      </c>
      <c r="D41" s="12" t="s">
        <v>48</v>
      </c>
      <c r="E41" s="12">
        <v>2</v>
      </c>
      <c r="F41" s="12">
        <v>1</v>
      </c>
      <c r="G41" s="12"/>
      <c r="H41" s="13">
        <f t="shared" si="2"/>
        <v>0</v>
      </c>
      <c r="I41" s="3"/>
      <c r="J41" s="3"/>
      <c r="K41" s="3"/>
      <c r="L41" s="3"/>
      <c r="M41" s="3"/>
      <c r="N41" s="3"/>
      <c r="O41" s="3"/>
    </row>
    <row r="42" spans="1:15" ht="16.7" customHeight="1" thickBot="1">
      <c r="A42" s="9"/>
      <c r="B42" s="10"/>
      <c r="C42" s="11"/>
      <c r="D42" s="12"/>
      <c r="E42" s="12"/>
      <c r="F42" s="12"/>
      <c r="G42" s="26" t="s">
        <v>325</v>
      </c>
      <c r="H42" s="13">
        <f>IF(SUM(H36:H41)&lt;=10,SUM(H36:H41),"EXCEDE O LIMITE DO DESCRITOR")</f>
        <v>0</v>
      </c>
      <c r="I42" s="3"/>
      <c r="J42" s="3"/>
      <c r="K42" s="3"/>
      <c r="L42" s="3"/>
      <c r="M42" s="3"/>
      <c r="N42" s="3"/>
      <c r="O42" s="3"/>
    </row>
    <row r="43" spans="1:15" ht="48" thickTop="1">
      <c r="A43" s="4"/>
      <c r="B43" s="5" t="s">
        <v>53</v>
      </c>
      <c r="C43" s="6" t="s">
        <v>5</v>
      </c>
      <c r="D43" s="7" t="s">
        <v>6</v>
      </c>
      <c r="E43" s="7" t="s">
        <v>7</v>
      </c>
      <c r="F43" s="7" t="s">
        <v>8</v>
      </c>
      <c r="G43" s="7" t="s">
        <v>9</v>
      </c>
      <c r="H43" s="8" t="s">
        <v>10</v>
      </c>
      <c r="I43" s="3"/>
      <c r="J43" s="3"/>
      <c r="K43" s="3"/>
      <c r="L43" s="3"/>
      <c r="M43" s="3"/>
      <c r="N43" s="3"/>
      <c r="O43" s="3"/>
    </row>
    <row r="44" spans="1:15" ht="16.7" customHeight="1">
      <c r="A44" s="9">
        <v>34</v>
      </c>
      <c r="B44" s="10" t="s">
        <v>54</v>
      </c>
      <c r="C44" s="11">
        <v>1</v>
      </c>
      <c r="D44" s="12" t="s">
        <v>55</v>
      </c>
      <c r="E44" s="12">
        <v>10</v>
      </c>
      <c r="F44" s="12">
        <v>2</v>
      </c>
      <c r="G44" s="12"/>
      <c r="H44" s="13">
        <f t="shared" ref="H44:H59" si="3">IF(G44&gt;E44,"EXCEDEU LIMITE DE ITENS",G44*C44*F44)</f>
        <v>0</v>
      </c>
      <c r="I44" s="3"/>
      <c r="J44" s="3"/>
      <c r="K44" s="3"/>
      <c r="L44" s="3"/>
      <c r="M44" s="3"/>
      <c r="N44" s="3"/>
      <c r="O44" s="3"/>
    </row>
    <row r="45" spans="1:15" ht="16.7" customHeight="1">
      <c r="A45" s="9">
        <f t="shared" ref="A45:A59" si="4">SUM(A44,1)</f>
        <v>35</v>
      </c>
      <c r="B45" s="19" t="s">
        <v>56</v>
      </c>
      <c r="C45" s="11">
        <v>1</v>
      </c>
      <c r="D45" s="12" t="s">
        <v>55</v>
      </c>
      <c r="E45" s="12">
        <v>10</v>
      </c>
      <c r="F45" s="12">
        <v>2</v>
      </c>
      <c r="G45" s="12"/>
      <c r="H45" s="13">
        <f t="shared" si="3"/>
        <v>0</v>
      </c>
      <c r="I45" s="3"/>
      <c r="J45" s="3"/>
      <c r="K45" s="3"/>
      <c r="L45" s="3"/>
      <c r="M45" s="3"/>
      <c r="N45" s="3"/>
      <c r="O45" s="3"/>
    </row>
    <row r="46" spans="1:15" ht="16.7" customHeight="1">
      <c r="A46" s="9">
        <f t="shared" si="4"/>
        <v>36</v>
      </c>
      <c r="B46" s="10" t="s">
        <v>57</v>
      </c>
      <c r="C46" s="11">
        <v>0.2</v>
      </c>
      <c r="D46" s="12" t="s">
        <v>12</v>
      </c>
      <c r="E46" s="12">
        <v>50</v>
      </c>
      <c r="F46" s="12">
        <v>2</v>
      </c>
      <c r="G46" s="12"/>
      <c r="H46" s="13">
        <f t="shared" si="3"/>
        <v>0</v>
      </c>
      <c r="I46" s="3"/>
      <c r="J46" s="3"/>
      <c r="K46" s="3"/>
      <c r="L46" s="3"/>
      <c r="M46" s="3"/>
      <c r="N46" s="3"/>
      <c r="O46" s="3"/>
    </row>
    <row r="47" spans="1:15" ht="16.7" customHeight="1">
      <c r="A47" s="9">
        <f t="shared" si="4"/>
        <v>37</v>
      </c>
      <c r="B47" s="10" t="s">
        <v>58</v>
      </c>
      <c r="C47" s="11">
        <v>0.2</v>
      </c>
      <c r="D47" s="12" t="s">
        <v>12</v>
      </c>
      <c r="E47" s="12">
        <v>50</v>
      </c>
      <c r="F47" s="12">
        <v>2</v>
      </c>
      <c r="G47" s="12"/>
      <c r="H47" s="13">
        <f t="shared" si="3"/>
        <v>0</v>
      </c>
      <c r="I47" s="3"/>
      <c r="J47" s="3"/>
      <c r="K47" s="3"/>
      <c r="L47" s="3"/>
      <c r="M47" s="3"/>
      <c r="N47" s="3"/>
      <c r="O47" s="3"/>
    </row>
    <row r="48" spans="1:15" ht="16.7" customHeight="1">
      <c r="A48" s="9">
        <f t="shared" si="4"/>
        <v>38</v>
      </c>
      <c r="B48" s="10" t="s">
        <v>59</v>
      </c>
      <c r="C48" s="11">
        <v>0.2</v>
      </c>
      <c r="D48" s="12" t="s">
        <v>12</v>
      </c>
      <c r="E48" s="12">
        <v>50</v>
      </c>
      <c r="F48" s="12">
        <v>2</v>
      </c>
      <c r="G48" s="12"/>
      <c r="H48" s="13">
        <f t="shared" si="3"/>
        <v>0</v>
      </c>
      <c r="I48" s="3"/>
      <c r="J48" s="3"/>
      <c r="K48" s="3"/>
      <c r="L48" s="3"/>
      <c r="M48" s="3"/>
      <c r="N48" s="3"/>
      <c r="O48" s="3"/>
    </row>
    <row r="49" spans="1:15" ht="16.7" customHeight="1">
      <c r="A49" s="9">
        <f t="shared" si="4"/>
        <v>39</v>
      </c>
      <c r="B49" s="10" t="s">
        <v>60</v>
      </c>
      <c r="C49" s="11">
        <v>0.1</v>
      </c>
      <c r="D49" s="12" t="s">
        <v>12</v>
      </c>
      <c r="E49" s="12">
        <v>100</v>
      </c>
      <c r="F49" s="12">
        <v>2</v>
      </c>
      <c r="G49" s="12"/>
      <c r="H49" s="13">
        <f t="shared" si="3"/>
        <v>0</v>
      </c>
      <c r="I49" s="3"/>
      <c r="J49" s="3"/>
      <c r="K49" s="3"/>
      <c r="L49" s="3"/>
      <c r="M49" s="3"/>
      <c r="N49" s="3"/>
      <c r="O49" s="3"/>
    </row>
    <row r="50" spans="1:15" ht="16.7" customHeight="1">
      <c r="A50" s="9">
        <f t="shared" si="4"/>
        <v>40</v>
      </c>
      <c r="B50" s="10" t="s">
        <v>61</v>
      </c>
      <c r="C50" s="11">
        <v>0.1</v>
      </c>
      <c r="D50" s="12" t="s">
        <v>12</v>
      </c>
      <c r="E50" s="12">
        <v>100</v>
      </c>
      <c r="F50" s="12">
        <v>2</v>
      </c>
      <c r="G50" s="12"/>
      <c r="H50" s="13">
        <f t="shared" si="3"/>
        <v>0</v>
      </c>
      <c r="I50" s="3"/>
      <c r="J50" s="3"/>
      <c r="K50" s="3"/>
      <c r="L50" s="3"/>
      <c r="M50" s="3"/>
      <c r="N50" s="3"/>
      <c r="O50" s="3"/>
    </row>
    <row r="51" spans="1:15" ht="16.7" customHeight="1">
      <c r="A51" s="9">
        <f t="shared" si="4"/>
        <v>41</v>
      </c>
      <c r="B51" s="10" t="s">
        <v>62</v>
      </c>
      <c r="C51" s="11">
        <v>0.1</v>
      </c>
      <c r="D51" s="12" t="s">
        <v>12</v>
      </c>
      <c r="E51" s="12">
        <v>100</v>
      </c>
      <c r="F51" s="12">
        <v>2</v>
      </c>
      <c r="G51" s="12"/>
      <c r="H51" s="13">
        <f t="shared" si="3"/>
        <v>0</v>
      </c>
      <c r="I51" s="3"/>
      <c r="J51" s="3"/>
      <c r="K51" s="3"/>
      <c r="L51" s="3"/>
      <c r="M51" s="3"/>
      <c r="N51" s="3"/>
      <c r="O51" s="3"/>
    </row>
    <row r="52" spans="1:15" ht="16.7" customHeight="1">
      <c r="A52" s="9">
        <f t="shared" si="4"/>
        <v>42</v>
      </c>
      <c r="B52" s="10" t="s">
        <v>63</v>
      </c>
      <c r="C52" s="11">
        <v>1</v>
      </c>
      <c r="D52" s="12" t="s">
        <v>55</v>
      </c>
      <c r="E52" s="12">
        <v>10</v>
      </c>
      <c r="F52" s="12">
        <v>2</v>
      </c>
      <c r="G52" s="12"/>
      <c r="H52" s="13">
        <f t="shared" si="3"/>
        <v>0</v>
      </c>
      <c r="I52" s="3"/>
      <c r="J52" s="3"/>
      <c r="K52" s="3"/>
      <c r="L52" s="3"/>
      <c r="M52" s="3"/>
      <c r="N52" s="3"/>
      <c r="O52" s="3"/>
    </row>
    <row r="53" spans="1:15" ht="16.7" customHeight="1">
      <c r="A53" s="9">
        <f t="shared" si="4"/>
        <v>43</v>
      </c>
      <c r="B53" s="10" t="s">
        <v>64</v>
      </c>
      <c r="C53" s="11">
        <v>0.2</v>
      </c>
      <c r="D53" s="12" t="s">
        <v>12</v>
      </c>
      <c r="E53" s="12">
        <v>50</v>
      </c>
      <c r="F53" s="12">
        <v>2</v>
      </c>
      <c r="G53" s="12"/>
      <c r="H53" s="13">
        <f t="shared" si="3"/>
        <v>0</v>
      </c>
      <c r="I53" s="3"/>
      <c r="J53" s="3"/>
      <c r="K53" s="3"/>
      <c r="L53" s="3"/>
      <c r="M53" s="3"/>
      <c r="N53" s="3"/>
      <c r="O53" s="3"/>
    </row>
    <row r="54" spans="1:15" ht="16.7" customHeight="1">
      <c r="A54" s="9">
        <f t="shared" si="4"/>
        <v>44</v>
      </c>
      <c r="B54" s="10" t="s">
        <v>65</v>
      </c>
      <c r="C54" s="11">
        <v>0.2</v>
      </c>
      <c r="D54" s="12" t="s">
        <v>12</v>
      </c>
      <c r="E54" s="12">
        <v>50</v>
      </c>
      <c r="F54" s="12">
        <v>2</v>
      </c>
      <c r="G54" s="12"/>
      <c r="H54" s="13">
        <f t="shared" si="3"/>
        <v>0</v>
      </c>
      <c r="I54" s="3"/>
      <c r="J54" s="3"/>
      <c r="K54" s="3"/>
      <c r="L54" s="3"/>
      <c r="M54" s="3"/>
      <c r="N54" s="3"/>
      <c r="O54" s="3"/>
    </row>
    <row r="55" spans="1:15" ht="16.7" customHeight="1">
      <c r="A55" s="9">
        <f t="shared" si="4"/>
        <v>45</v>
      </c>
      <c r="B55" s="10" t="s">
        <v>66</v>
      </c>
      <c r="C55" s="11">
        <v>0.2</v>
      </c>
      <c r="D55" s="12" t="s">
        <v>12</v>
      </c>
      <c r="E55" s="12">
        <v>50</v>
      </c>
      <c r="F55" s="12">
        <v>2</v>
      </c>
      <c r="G55" s="12"/>
      <c r="H55" s="13">
        <f t="shared" si="3"/>
        <v>0</v>
      </c>
      <c r="I55" s="3"/>
      <c r="J55" s="3"/>
      <c r="K55" s="3"/>
      <c r="L55" s="3"/>
      <c r="M55" s="3"/>
      <c r="N55" s="3"/>
      <c r="O55" s="3"/>
    </row>
    <row r="56" spans="1:15" ht="16.7" customHeight="1">
      <c r="A56" s="9">
        <f t="shared" si="4"/>
        <v>46</v>
      </c>
      <c r="B56" s="10" t="s">
        <v>67</v>
      </c>
      <c r="C56" s="11">
        <v>1</v>
      </c>
      <c r="D56" s="12" t="s">
        <v>55</v>
      </c>
      <c r="E56" s="12">
        <v>10</v>
      </c>
      <c r="F56" s="12">
        <v>2</v>
      </c>
      <c r="G56" s="12"/>
      <c r="H56" s="13">
        <f t="shared" si="3"/>
        <v>0</v>
      </c>
      <c r="I56" s="3"/>
      <c r="J56" s="3"/>
      <c r="K56" s="3"/>
      <c r="L56" s="3"/>
      <c r="M56" s="3"/>
      <c r="N56" s="3"/>
      <c r="O56" s="3"/>
    </row>
    <row r="57" spans="1:15" ht="16.7" customHeight="1">
      <c r="A57" s="9">
        <f t="shared" si="4"/>
        <v>47</v>
      </c>
      <c r="B57" s="10" t="s">
        <v>68</v>
      </c>
      <c r="C57" s="11">
        <v>0.1</v>
      </c>
      <c r="D57" s="12" t="s">
        <v>12</v>
      </c>
      <c r="E57" s="12">
        <v>100</v>
      </c>
      <c r="F57" s="12">
        <v>2</v>
      </c>
      <c r="G57" s="12"/>
      <c r="H57" s="13">
        <f t="shared" si="3"/>
        <v>0</v>
      </c>
      <c r="I57" s="3"/>
      <c r="J57" s="3"/>
      <c r="K57" s="3"/>
      <c r="L57" s="3"/>
      <c r="M57" s="3"/>
      <c r="N57" s="3"/>
      <c r="O57" s="3"/>
    </row>
    <row r="58" spans="1:15" ht="16.7" customHeight="1">
      <c r="A58" s="9">
        <f t="shared" si="4"/>
        <v>48</v>
      </c>
      <c r="B58" s="10" t="s">
        <v>69</v>
      </c>
      <c r="C58" s="11">
        <v>0.1</v>
      </c>
      <c r="D58" s="12" t="s">
        <v>12</v>
      </c>
      <c r="E58" s="12">
        <v>100</v>
      </c>
      <c r="F58" s="12">
        <v>2</v>
      </c>
      <c r="G58" s="12"/>
      <c r="H58" s="13">
        <f t="shared" si="3"/>
        <v>0</v>
      </c>
      <c r="I58" s="3"/>
      <c r="J58" s="3"/>
      <c r="K58" s="3"/>
      <c r="L58" s="3"/>
      <c r="M58" s="3"/>
      <c r="N58" s="3"/>
      <c r="O58" s="3"/>
    </row>
    <row r="59" spans="1:15" ht="16.7" customHeight="1">
      <c r="A59" s="9">
        <f t="shared" si="4"/>
        <v>49</v>
      </c>
      <c r="B59" s="10" t="s">
        <v>70</v>
      </c>
      <c r="C59" s="11">
        <v>1</v>
      </c>
      <c r="D59" s="12" t="s">
        <v>24</v>
      </c>
      <c r="E59" s="12">
        <v>10</v>
      </c>
      <c r="F59" s="12">
        <v>2</v>
      </c>
      <c r="G59" s="12"/>
      <c r="H59" s="13">
        <f t="shared" si="3"/>
        <v>0</v>
      </c>
      <c r="I59" s="3"/>
      <c r="J59" s="3"/>
      <c r="K59" s="3"/>
      <c r="L59" s="3"/>
      <c r="M59" s="3"/>
      <c r="N59" s="3"/>
      <c r="O59" s="3"/>
    </row>
    <row r="60" spans="1:15" ht="16.7" customHeight="1" thickBot="1">
      <c r="A60" s="9"/>
      <c r="B60" s="10"/>
      <c r="C60" s="11"/>
      <c r="D60" s="12"/>
      <c r="E60" s="12"/>
      <c r="F60" s="12"/>
      <c r="G60" s="26" t="s">
        <v>325</v>
      </c>
      <c r="H60" s="13">
        <f>IF(SUM(H54:H59)&lt;=20,SUM(H44:H59),"EXCEDE O LIMITE DO DESCRITOR")</f>
        <v>0</v>
      </c>
      <c r="I60" s="3"/>
      <c r="J60" s="3"/>
      <c r="K60" s="3"/>
      <c r="L60" s="3"/>
      <c r="M60" s="3"/>
      <c r="N60" s="3"/>
      <c r="O60" s="3"/>
    </row>
    <row r="61" spans="1:15" ht="48" thickTop="1">
      <c r="A61" s="4"/>
      <c r="B61" s="5" t="s">
        <v>71</v>
      </c>
      <c r="C61" s="6" t="s">
        <v>5</v>
      </c>
      <c r="D61" s="7" t="s">
        <v>6</v>
      </c>
      <c r="E61" s="7" t="s">
        <v>7</v>
      </c>
      <c r="F61" s="7" t="s">
        <v>8</v>
      </c>
      <c r="G61" s="7" t="s">
        <v>9</v>
      </c>
      <c r="H61" s="8" t="s">
        <v>10</v>
      </c>
      <c r="I61" s="3"/>
      <c r="J61" s="3"/>
      <c r="K61" s="3"/>
      <c r="L61" s="3"/>
      <c r="M61" s="3"/>
      <c r="N61" s="3"/>
      <c r="O61" s="3"/>
    </row>
    <row r="62" spans="1:15" ht="16.7" customHeight="1">
      <c r="A62" s="9">
        <v>50</v>
      </c>
      <c r="B62" s="10" t="s">
        <v>72</v>
      </c>
      <c r="C62" s="11">
        <v>1</v>
      </c>
      <c r="D62" s="12" t="s">
        <v>19</v>
      </c>
      <c r="E62" s="12">
        <v>10</v>
      </c>
      <c r="F62" s="12">
        <v>1</v>
      </c>
      <c r="G62" s="12"/>
      <c r="H62" s="13">
        <f t="shared" ref="H62:H67" si="5">IF(G62&gt;E62,"EXCEDEU LIMITE DE ITENS",G62*C62*F62)</f>
        <v>0</v>
      </c>
      <c r="I62" s="3"/>
      <c r="J62" s="3"/>
      <c r="K62" s="3"/>
      <c r="L62" s="3"/>
      <c r="M62" s="3"/>
      <c r="N62" s="3"/>
      <c r="O62" s="3"/>
    </row>
    <row r="63" spans="1:15" ht="16.7" customHeight="1">
      <c r="A63" s="9">
        <f>SUM(A62,1)</f>
        <v>51</v>
      </c>
      <c r="B63" s="10" t="s">
        <v>73</v>
      </c>
      <c r="C63" s="11">
        <v>0.5</v>
      </c>
      <c r="D63" s="12" t="s">
        <v>19</v>
      </c>
      <c r="E63" s="12">
        <v>20</v>
      </c>
      <c r="F63" s="12">
        <v>1</v>
      </c>
      <c r="G63" s="12"/>
      <c r="H63" s="13">
        <f t="shared" si="5"/>
        <v>0</v>
      </c>
      <c r="I63" s="3"/>
      <c r="J63" s="3"/>
      <c r="K63" s="3"/>
      <c r="L63" s="3"/>
      <c r="M63" s="3"/>
      <c r="N63" s="3"/>
      <c r="O63" s="3"/>
    </row>
    <row r="64" spans="1:15" ht="16.7" customHeight="1">
      <c r="A64" s="9">
        <f>SUM(A63,1)</f>
        <v>52</v>
      </c>
      <c r="B64" s="10" t="s">
        <v>74</v>
      </c>
      <c r="C64" s="11">
        <v>1</v>
      </c>
      <c r="D64" s="12" t="s">
        <v>19</v>
      </c>
      <c r="E64" s="12">
        <v>10</v>
      </c>
      <c r="F64" s="12">
        <v>1</v>
      </c>
      <c r="G64" s="12"/>
      <c r="H64" s="13">
        <f t="shared" si="5"/>
        <v>0</v>
      </c>
      <c r="I64" s="3"/>
      <c r="J64" s="3"/>
      <c r="K64" s="3"/>
      <c r="L64" s="3"/>
      <c r="M64" s="3"/>
      <c r="N64" s="3"/>
      <c r="O64" s="3"/>
    </row>
    <row r="65" spans="1:15" ht="16.7" customHeight="1">
      <c r="A65" s="9">
        <f>SUM(A64,1)</f>
        <v>53</v>
      </c>
      <c r="B65" s="10" t="s">
        <v>75</v>
      </c>
      <c r="C65" s="11">
        <v>0.5</v>
      </c>
      <c r="D65" s="12" t="s">
        <v>19</v>
      </c>
      <c r="E65" s="12">
        <v>20</v>
      </c>
      <c r="F65" s="12">
        <v>1</v>
      </c>
      <c r="G65" s="12"/>
      <c r="H65" s="13">
        <f t="shared" si="5"/>
        <v>0</v>
      </c>
      <c r="I65" s="3"/>
      <c r="J65" s="3"/>
      <c r="K65" s="3"/>
      <c r="L65" s="3"/>
      <c r="M65" s="3"/>
      <c r="N65" s="3"/>
      <c r="O65" s="3"/>
    </row>
    <row r="66" spans="1:15" ht="16.7" customHeight="1">
      <c r="A66" s="9">
        <f>SUM(A65,1)</f>
        <v>54</v>
      </c>
      <c r="B66" s="10" t="s">
        <v>76</v>
      </c>
      <c r="C66" s="11">
        <v>1</v>
      </c>
      <c r="D66" s="12" t="s">
        <v>24</v>
      </c>
      <c r="E66" s="12">
        <v>10</v>
      </c>
      <c r="F66" s="12">
        <v>1</v>
      </c>
      <c r="G66" s="12"/>
      <c r="H66" s="13">
        <f t="shared" si="5"/>
        <v>0</v>
      </c>
      <c r="I66" s="3"/>
      <c r="J66" s="3"/>
      <c r="K66" s="3"/>
      <c r="L66" s="3"/>
      <c r="M66" s="3"/>
      <c r="N66" s="3"/>
      <c r="O66" s="3"/>
    </row>
    <row r="67" spans="1:15" ht="16.7" customHeight="1">
      <c r="A67" s="9">
        <f>SUM(A66,1)</f>
        <v>55</v>
      </c>
      <c r="B67" s="10" t="s">
        <v>77</v>
      </c>
      <c r="C67" s="11">
        <v>0.4</v>
      </c>
      <c r="D67" s="12" t="s">
        <v>24</v>
      </c>
      <c r="E67" s="12">
        <v>25</v>
      </c>
      <c r="F67" s="12">
        <v>1</v>
      </c>
      <c r="G67" s="12"/>
      <c r="H67" s="13">
        <f t="shared" si="5"/>
        <v>0</v>
      </c>
      <c r="I67" s="3"/>
      <c r="J67" s="3"/>
      <c r="K67" s="3"/>
      <c r="L67" s="3"/>
      <c r="M67" s="3"/>
      <c r="N67" s="3"/>
      <c r="O67" s="3"/>
    </row>
    <row r="68" spans="1:15" ht="16.7" customHeight="1" thickBot="1">
      <c r="A68" s="9"/>
      <c r="B68" s="10"/>
      <c r="C68" s="11"/>
      <c r="D68" s="12"/>
      <c r="E68" s="12"/>
      <c r="F68" s="12"/>
      <c r="G68" s="26" t="s">
        <v>325</v>
      </c>
      <c r="H68" s="13">
        <f>IF(SUM(H62:H67)&lt;=10,SUM(H62:H67),"EXCEDE O LIMITE DO DESCRITOR")</f>
        <v>0</v>
      </c>
      <c r="I68" s="3"/>
      <c r="J68" s="3"/>
      <c r="K68" s="3"/>
      <c r="L68" s="3"/>
      <c r="M68" s="3"/>
      <c r="N68" s="3"/>
      <c r="O68" s="3"/>
    </row>
    <row r="69" spans="1:15" ht="48" thickTop="1">
      <c r="A69" s="4"/>
      <c r="B69" s="5" t="s">
        <v>78</v>
      </c>
      <c r="C69" s="6" t="s">
        <v>5</v>
      </c>
      <c r="D69" s="7" t="s">
        <v>6</v>
      </c>
      <c r="E69" s="7" t="s">
        <v>7</v>
      </c>
      <c r="F69" s="7" t="s">
        <v>8</v>
      </c>
      <c r="G69" s="7" t="s">
        <v>9</v>
      </c>
      <c r="H69" s="8" t="s">
        <v>10</v>
      </c>
      <c r="I69" s="3"/>
      <c r="J69" s="3"/>
      <c r="K69" s="3"/>
      <c r="L69" s="3"/>
      <c r="M69" s="3"/>
      <c r="N69" s="3"/>
      <c r="O69" s="3"/>
    </row>
    <row r="70" spans="1:15" ht="16.7" customHeight="1">
      <c r="A70" s="9">
        <v>56</v>
      </c>
      <c r="B70" s="10" t="s">
        <v>79</v>
      </c>
      <c r="C70" s="11">
        <v>0.5</v>
      </c>
      <c r="D70" s="12" t="s">
        <v>30</v>
      </c>
      <c r="E70" s="12">
        <v>20</v>
      </c>
      <c r="F70" s="12">
        <v>2</v>
      </c>
      <c r="G70" s="12"/>
      <c r="H70" s="13">
        <f>IF(G70&gt;E70,"EXCEDEU LIMITE DE ITENS",G70*C70*F70)</f>
        <v>0</v>
      </c>
      <c r="I70" s="3"/>
      <c r="J70" s="3"/>
      <c r="K70" s="3"/>
      <c r="L70" s="3"/>
      <c r="M70" s="3"/>
      <c r="N70" s="3"/>
      <c r="O70" s="3"/>
    </row>
    <row r="71" spans="1:15" ht="16.7" customHeight="1">
      <c r="A71" s="9">
        <f>SUM(A70,1)</f>
        <v>57</v>
      </c>
      <c r="B71" s="10" t="s">
        <v>80</v>
      </c>
      <c r="C71" s="11">
        <v>1</v>
      </c>
      <c r="D71" s="12" t="s">
        <v>81</v>
      </c>
      <c r="E71" s="12">
        <v>10</v>
      </c>
      <c r="F71" s="12">
        <v>2</v>
      </c>
      <c r="G71" s="12"/>
      <c r="H71" s="13">
        <f>IF(G71&gt;E71,"EXCEDEU LIMITE DE ITENS",G71*C71*F71)</f>
        <v>0</v>
      </c>
      <c r="I71" s="3"/>
      <c r="J71" s="3"/>
      <c r="K71" s="3"/>
      <c r="L71" s="3"/>
      <c r="M71" s="3"/>
      <c r="N71" s="3"/>
      <c r="O71" s="3"/>
    </row>
    <row r="72" spans="1:15" ht="16.7" customHeight="1">
      <c r="A72" s="9">
        <f>SUM(A71,1)</f>
        <v>58</v>
      </c>
      <c r="B72" s="10" t="s">
        <v>82</v>
      </c>
      <c r="C72" s="11">
        <v>5</v>
      </c>
      <c r="D72" s="12" t="s">
        <v>30</v>
      </c>
      <c r="E72" s="12">
        <v>2</v>
      </c>
      <c r="F72" s="12">
        <v>2</v>
      </c>
      <c r="G72" s="12"/>
      <c r="H72" s="13">
        <f>IF(G72&gt;E72,"EXCEDEU LIMITE DE ITENS",G72*C72*F72)</f>
        <v>0</v>
      </c>
      <c r="I72" s="3"/>
      <c r="J72" s="3"/>
      <c r="K72" s="3"/>
      <c r="L72" s="3"/>
      <c r="M72" s="3"/>
      <c r="N72" s="3"/>
      <c r="O72" s="3"/>
    </row>
    <row r="73" spans="1:15" ht="16.7" customHeight="1">
      <c r="A73" s="9">
        <f>SUM(A72,1)</f>
        <v>59</v>
      </c>
      <c r="B73" s="10" t="s">
        <v>83</v>
      </c>
      <c r="C73" s="11">
        <v>2.5</v>
      </c>
      <c r="D73" s="12" t="s">
        <v>30</v>
      </c>
      <c r="E73" s="12">
        <v>4</v>
      </c>
      <c r="F73" s="12">
        <v>2</v>
      </c>
      <c r="G73" s="12"/>
      <c r="H73" s="13">
        <f>IF(G73&gt;E73,"EXCEDEU LIMITE DE ITENS",G73*C73*F73)</f>
        <v>0</v>
      </c>
      <c r="I73" s="3"/>
      <c r="J73" s="3"/>
      <c r="K73" s="3"/>
      <c r="L73" s="3"/>
      <c r="M73" s="3"/>
      <c r="N73" s="3"/>
      <c r="O73" s="3"/>
    </row>
    <row r="74" spans="1:15" ht="16.7" customHeight="1" thickBot="1">
      <c r="A74" s="9"/>
      <c r="B74" s="10"/>
      <c r="C74" s="11"/>
      <c r="D74" s="12"/>
      <c r="E74" s="12"/>
      <c r="F74" s="12"/>
      <c r="G74" s="26" t="s">
        <v>325</v>
      </c>
      <c r="H74" s="13">
        <f>IF(SUM(H70:H73)&lt;=20,SUM(H70:H73),"EXCEDE O LIMITE DO DESCRITOR")</f>
        <v>0</v>
      </c>
      <c r="I74" s="3"/>
      <c r="J74" s="3"/>
      <c r="K74" s="3"/>
      <c r="L74" s="3"/>
      <c r="M74" s="3"/>
      <c r="N74" s="3"/>
      <c r="O74" s="3"/>
    </row>
    <row r="75" spans="1:15" ht="48" thickTop="1">
      <c r="A75" s="4"/>
      <c r="B75" s="5" t="s">
        <v>84</v>
      </c>
      <c r="C75" s="6" t="s">
        <v>5</v>
      </c>
      <c r="D75" s="7" t="s">
        <v>6</v>
      </c>
      <c r="E75" s="7" t="s">
        <v>7</v>
      </c>
      <c r="F75" s="7" t="s">
        <v>8</v>
      </c>
      <c r="G75" s="7" t="s">
        <v>9</v>
      </c>
      <c r="H75" s="8" t="s">
        <v>10</v>
      </c>
      <c r="I75" s="3"/>
      <c r="J75" s="3"/>
      <c r="K75" s="3"/>
      <c r="L75" s="3"/>
      <c r="M75" s="3"/>
      <c r="N75" s="3"/>
      <c r="O75" s="3"/>
    </row>
    <row r="76" spans="1:15" ht="16.7" customHeight="1">
      <c r="A76" s="9">
        <v>60</v>
      </c>
      <c r="B76" s="20" t="s">
        <v>85</v>
      </c>
      <c r="C76" s="21">
        <v>2</v>
      </c>
      <c r="D76" s="12" t="s">
        <v>86</v>
      </c>
      <c r="E76" s="12">
        <v>5</v>
      </c>
      <c r="F76" s="12">
        <v>1</v>
      </c>
      <c r="G76" s="12"/>
      <c r="H76" s="13">
        <f t="shared" ref="H76:H86" si="6">IF(G76&gt;E76,"EXCEDEU LIMITE DE ITENS",G76*C76*F76)</f>
        <v>0</v>
      </c>
      <c r="I76" s="3"/>
      <c r="J76" s="3"/>
      <c r="K76" s="3"/>
      <c r="L76" s="3"/>
      <c r="M76" s="3"/>
      <c r="N76" s="3"/>
      <c r="O76" s="3"/>
    </row>
    <row r="77" spans="1:15" ht="16.7" customHeight="1">
      <c r="A77" s="9">
        <f t="shared" ref="A77:A86" si="7">SUM(A76,1)</f>
        <v>61</v>
      </c>
      <c r="B77" s="20" t="s">
        <v>87</v>
      </c>
      <c r="C77" s="21">
        <v>1</v>
      </c>
      <c r="D77" s="22" t="s">
        <v>86</v>
      </c>
      <c r="E77" s="12">
        <v>10</v>
      </c>
      <c r="F77" s="12">
        <v>1</v>
      </c>
      <c r="G77" s="12"/>
      <c r="H77" s="13">
        <f t="shared" si="6"/>
        <v>0</v>
      </c>
      <c r="I77" s="3"/>
      <c r="J77" s="3"/>
      <c r="K77" s="3"/>
      <c r="L77" s="3"/>
      <c r="M77" s="3"/>
      <c r="N77" s="3"/>
      <c r="O77" s="3"/>
    </row>
    <row r="78" spans="1:15" ht="16.7" customHeight="1">
      <c r="A78" s="9">
        <f t="shared" si="7"/>
        <v>62</v>
      </c>
      <c r="B78" s="20" t="s">
        <v>88</v>
      </c>
      <c r="C78" s="21">
        <v>1</v>
      </c>
      <c r="D78" s="22" t="s">
        <v>86</v>
      </c>
      <c r="E78" s="12">
        <v>10</v>
      </c>
      <c r="F78" s="12">
        <v>1</v>
      </c>
      <c r="G78" s="12"/>
      <c r="H78" s="13">
        <f t="shared" si="6"/>
        <v>0</v>
      </c>
      <c r="I78" s="3"/>
      <c r="J78" s="3"/>
      <c r="K78" s="3"/>
      <c r="L78" s="3"/>
      <c r="M78" s="3"/>
      <c r="N78" s="3"/>
      <c r="O78" s="3"/>
    </row>
    <row r="79" spans="1:15" ht="16.7" customHeight="1">
      <c r="A79" s="9">
        <f t="shared" si="7"/>
        <v>63</v>
      </c>
      <c r="B79" s="20" t="s">
        <v>89</v>
      </c>
      <c r="C79" s="21">
        <v>1</v>
      </c>
      <c r="D79" s="22" t="s">
        <v>86</v>
      </c>
      <c r="E79" s="12">
        <v>10</v>
      </c>
      <c r="F79" s="12">
        <v>1</v>
      </c>
      <c r="G79" s="12"/>
      <c r="H79" s="13">
        <f t="shared" si="6"/>
        <v>0</v>
      </c>
      <c r="I79" s="3"/>
      <c r="J79" s="3"/>
      <c r="K79" s="3"/>
      <c r="L79" s="3"/>
      <c r="M79" s="3"/>
      <c r="N79" s="3"/>
      <c r="O79" s="3"/>
    </row>
    <row r="80" spans="1:15" ht="16.7" customHeight="1">
      <c r="A80" s="9">
        <f t="shared" si="7"/>
        <v>64</v>
      </c>
      <c r="B80" s="20" t="s">
        <v>90</v>
      </c>
      <c r="C80" s="21">
        <v>1</v>
      </c>
      <c r="D80" s="22" t="s">
        <v>86</v>
      </c>
      <c r="E80" s="22">
        <v>10</v>
      </c>
      <c r="F80" s="12">
        <v>1</v>
      </c>
      <c r="G80" s="12"/>
      <c r="H80" s="13">
        <f t="shared" si="6"/>
        <v>0</v>
      </c>
      <c r="I80" s="3"/>
      <c r="J80" s="3"/>
      <c r="K80" s="3"/>
      <c r="L80" s="3"/>
      <c r="M80" s="3"/>
      <c r="N80" s="3"/>
      <c r="O80" s="3"/>
    </row>
    <row r="81" spans="1:15" ht="16.7" customHeight="1">
      <c r="A81" s="9">
        <f t="shared" si="7"/>
        <v>65</v>
      </c>
      <c r="B81" s="20" t="s">
        <v>91</v>
      </c>
      <c r="C81" s="21">
        <v>1</v>
      </c>
      <c r="D81" s="22" t="s">
        <v>86</v>
      </c>
      <c r="E81" s="22">
        <v>10</v>
      </c>
      <c r="F81" s="12">
        <v>1</v>
      </c>
      <c r="G81" s="12"/>
      <c r="H81" s="13">
        <f t="shared" si="6"/>
        <v>0</v>
      </c>
      <c r="I81" s="3"/>
      <c r="J81" s="3"/>
      <c r="K81" s="3"/>
      <c r="L81" s="3"/>
      <c r="M81" s="3"/>
      <c r="N81" s="3"/>
      <c r="O81" s="3"/>
    </row>
    <row r="82" spans="1:15" ht="16.7" customHeight="1">
      <c r="A82" s="9">
        <f t="shared" si="7"/>
        <v>66</v>
      </c>
      <c r="B82" s="20" t="s">
        <v>92</v>
      </c>
      <c r="C82" s="21">
        <v>1</v>
      </c>
      <c r="D82" s="22" t="s">
        <v>86</v>
      </c>
      <c r="E82" s="22">
        <v>10</v>
      </c>
      <c r="F82" s="12">
        <v>1</v>
      </c>
      <c r="G82" s="12"/>
      <c r="H82" s="13">
        <f t="shared" si="6"/>
        <v>0</v>
      </c>
      <c r="I82" s="3"/>
      <c r="J82" s="3"/>
      <c r="K82" s="3"/>
      <c r="L82" s="3"/>
      <c r="M82" s="3"/>
      <c r="N82" s="3"/>
      <c r="O82" s="3"/>
    </row>
    <row r="83" spans="1:15" ht="16.7" customHeight="1">
      <c r="A83" s="9">
        <f t="shared" si="7"/>
        <v>67</v>
      </c>
      <c r="B83" s="20" t="s">
        <v>93</v>
      </c>
      <c r="C83" s="21">
        <v>1</v>
      </c>
      <c r="D83" s="22" t="s">
        <v>86</v>
      </c>
      <c r="E83" s="22">
        <v>10</v>
      </c>
      <c r="F83" s="12">
        <v>1</v>
      </c>
      <c r="G83" s="12"/>
      <c r="H83" s="13">
        <f t="shared" si="6"/>
        <v>0</v>
      </c>
      <c r="I83" s="3"/>
      <c r="J83" s="3"/>
      <c r="K83" s="3"/>
      <c r="L83" s="3"/>
      <c r="M83" s="3"/>
      <c r="N83" s="3"/>
      <c r="O83" s="3"/>
    </row>
    <row r="84" spans="1:15" ht="16.7" customHeight="1">
      <c r="A84" s="9">
        <f t="shared" si="7"/>
        <v>68</v>
      </c>
      <c r="B84" s="20" t="s">
        <v>94</v>
      </c>
      <c r="C84" s="21">
        <v>1</v>
      </c>
      <c r="D84" s="22" t="s">
        <v>86</v>
      </c>
      <c r="E84" s="22">
        <v>10</v>
      </c>
      <c r="F84" s="12">
        <v>1</v>
      </c>
      <c r="G84" s="12"/>
      <c r="H84" s="13">
        <f t="shared" si="6"/>
        <v>0</v>
      </c>
      <c r="I84" s="3"/>
      <c r="J84" s="3"/>
      <c r="K84" s="3"/>
      <c r="L84" s="3"/>
      <c r="M84" s="3"/>
      <c r="N84" s="3"/>
      <c r="O84" s="3"/>
    </row>
    <row r="85" spans="1:15" ht="16.7" customHeight="1">
      <c r="A85" s="9">
        <f t="shared" si="7"/>
        <v>69</v>
      </c>
      <c r="B85" s="20" t="s">
        <v>95</v>
      </c>
      <c r="C85" s="21">
        <v>1</v>
      </c>
      <c r="D85" s="22" t="s">
        <v>86</v>
      </c>
      <c r="E85" s="22">
        <v>10</v>
      </c>
      <c r="F85" s="12">
        <v>1</v>
      </c>
      <c r="G85" s="12"/>
      <c r="H85" s="13">
        <f t="shared" si="6"/>
        <v>0</v>
      </c>
      <c r="I85" s="3"/>
      <c r="J85" s="3"/>
      <c r="K85" s="3"/>
      <c r="L85" s="3"/>
      <c r="M85" s="3"/>
      <c r="N85" s="3"/>
      <c r="O85" s="3"/>
    </row>
    <row r="86" spans="1:15" ht="16.7" customHeight="1">
      <c r="A86" s="9">
        <f t="shared" si="7"/>
        <v>70</v>
      </c>
      <c r="B86" s="20" t="s">
        <v>96</v>
      </c>
      <c r="C86" s="21">
        <v>1</v>
      </c>
      <c r="D86" s="22" t="s">
        <v>86</v>
      </c>
      <c r="E86" s="22">
        <v>10</v>
      </c>
      <c r="F86" s="12">
        <v>1</v>
      </c>
      <c r="G86" s="12"/>
      <c r="H86" s="13">
        <f t="shared" si="6"/>
        <v>0</v>
      </c>
      <c r="I86" s="3"/>
      <c r="J86" s="3"/>
      <c r="K86" s="3"/>
      <c r="L86" s="3"/>
      <c r="M86" s="3"/>
      <c r="N86" s="3"/>
      <c r="O86" s="3"/>
    </row>
    <row r="87" spans="1:15" ht="16.7" customHeight="1" thickBot="1">
      <c r="A87" s="9"/>
      <c r="B87" s="20"/>
      <c r="C87" s="21"/>
      <c r="D87" s="22"/>
      <c r="E87" s="22"/>
      <c r="F87" s="12"/>
      <c r="G87" s="26" t="s">
        <v>325</v>
      </c>
      <c r="H87" s="13">
        <f>IF(SUM(H76:H86)&lt;=10,SUM(H76:H86),"EXCEDE O LIMITE DO DESCRITOR")</f>
        <v>0</v>
      </c>
      <c r="I87" s="3"/>
      <c r="J87" s="3"/>
      <c r="K87" s="3"/>
      <c r="L87" s="3"/>
      <c r="M87" s="3"/>
      <c r="N87" s="3"/>
      <c r="O87" s="3"/>
    </row>
    <row r="88" spans="1:15" ht="48" thickTop="1">
      <c r="A88" s="4"/>
      <c r="B88" s="5" t="s">
        <v>97</v>
      </c>
      <c r="C88" s="6" t="s">
        <v>5</v>
      </c>
      <c r="D88" s="7" t="s">
        <v>6</v>
      </c>
      <c r="E88" s="7" t="s">
        <v>7</v>
      </c>
      <c r="F88" s="7" t="s">
        <v>8</v>
      </c>
      <c r="G88" s="7" t="s">
        <v>9</v>
      </c>
      <c r="H88" s="8" t="s">
        <v>10</v>
      </c>
      <c r="I88" s="3"/>
      <c r="J88" s="3"/>
      <c r="K88" s="3"/>
      <c r="L88" s="3"/>
      <c r="M88" s="3"/>
      <c r="N88" s="3"/>
      <c r="O88" s="3"/>
    </row>
    <row r="89" spans="1:15" ht="16.7" customHeight="1">
      <c r="A89" s="9">
        <v>71</v>
      </c>
      <c r="B89" s="10" t="s">
        <v>98</v>
      </c>
      <c r="C89" s="11">
        <v>2</v>
      </c>
      <c r="D89" s="12" t="s">
        <v>99</v>
      </c>
      <c r="E89" s="12">
        <v>5</v>
      </c>
      <c r="F89" s="12">
        <v>1</v>
      </c>
      <c r="G89" s="12"/>
      <c r="H89" s="13">
        <f>IF(G89&gt;E89,"EXCEDEU LIMITE DE ITENS",G89*C89*F89)</f>
        <v>0</v>
      </c>
      <c r="I89" s="3"/>
      <c r="J89" s="3"/>
      <c r="K89" s="3"/>
      <c r="L89" s="3"/>
      <c r="M89" s="3"/>
      <c r="N89" s="3"/>
      <c r="O89" s="3"/>
    </row>
    <row r="90" spans="1:15" ht="16.7" customHeight="1">
      <c r="A90" s="9">
        <f>SUM(A89,1)</f>
        <v>72</v>
      </c>
      <c r="B90" s="10" t="s">
        <v>100</v>
      </c>
      <c r="C90" s="11">
        <v>2</v>
      </c>
      <c r="D90" s="12" t="s">
        <v>99</v>
      </c>
      <c r="E90" s="12">
        <v>5</v>
      </c>
      <c r="F90" s="12">
        <v>1</v>
      </c>
      <c r="G90" s="12"/>
      <c r="H90" s="13">
        <f>IF(G90&gt;E90,"EXCEDEU LIMITE DE ITENS",G90*C90*F90)</f>
        <v>0</v>
      </c>
      <c r="I90" s="3"/>
      <c r="J90" s="3"/>
      <c r="K90" s="3"/>
      <c r="L90" s="3"/>
      <c r="M90" s="3"/>
      <c r="N90" s="3"/>
      <c r="O90" s="3"/>
    </row>
    <row r="91" spans="1:15" ht="16.7" customHeight="1">
      <c r="A91" s="9">
        <f>SUM(A90,1)</f>
        <v>73</v>
      </c>
      <c r="B91" s="10" t="s">
        <v>101</v>
      </c>
      <c r="C91" s="11">
        <v>1</v>
      </c>
      <c r="D91" s="12" t="s">
        <v>99</v>
      </c>
      <c r="E91" s="12">
        <v>10</v>
      </c>
      <c r="F91" s="12">
        <v>1</v>
      </c>
      <c r="G91" s="12"/>
      <c r="H91" s="13">
        <f>IF(G91&gt;E91,"EXCEDEU LIMITE DE ITENS",G91*C91*F91)</f>
        <v>0</v>
      </c>
      <c r="I91" s="3"/>
      <c r="J91" s="3"/>
      <c r="K91" s="3"/>
      <c r="L91" s="3"/>
      <c r="M91" s="3"/>
      <c r="N91" s="3"/>
      <c r="O91" s="3"/>
    </row>
    <row r="92" spans="1:15" ht="16.7" customHeight="1">
      <c r="A92" s="9">
        <f>SUM(A91,1)</f>
        <v>74</v>
      </c>
      <c r="B92" s="10" t="s">
        <v>102</v>
      </c>
      <c r="C92" s="11">
        <v>1</v>
      </c>
      <c r="D92" s="12" t="s">
        <v>103</v>
      </c>
      <c r="E92" s="12">
        <v>10</v>
      </c>
      <c r="F92" s="12">
        <v>1</v>
      </c>
      <c r="G92" s="12"/>
      <c r="H92" s="13">
        <f>IF(G92&gt;E92,"EXCEDEU LIMITE DE ITENS",G92*C92*F92)</f>
        <v>0</v>
      </c>
      <c r="I92" s="3"/>
      <c r="J92" s="3"/>
      <c r="K92" s="3"/>
      <c r="L92" s="3"/>
      <c r="M92" s="3"/>
      <c r="N92" s="3"/>
      <c r="O92" s="3"/>
    </row>
    <row r="93" spans="1:15" ht="16.7" customHeight="1">
      <c r="A93" s="9">
        <f>SUM(A92,1)</f>
        <v>75</v>
      </c>
      <c r="B93" s="10" t="s">
        <v>104</v>
      </c>
      <c r="C93" s="11">
        <v>1</v>
      </c>
      <c r="D93" s="12" t="s">
        <v>103</v>
      </c>
      <c r="E93" s="12">
        <v>10</v>
      </c>
      <c r="F93" s="12">
        <v>1</v>
      </c>
      <c r="G93" s="12"/>
      <c r="H93" s="13">
        <f>IF(G93&gt;E93,"EXCEDEU LIMITE DE ITENS",G93*C93*F93)</f>
        <v>0</v>
      </c>
      <c r="I93" s="3"/>
      <c r="J93" s="3"/>
      <c r="K93" s="3"/>
      <c r="L93" s="3"/>
      <c r="M93" s="3"/>
      <c r="N93" s="3"/>
      <c r="O93" s="3"/>
    </row>
    <row r="94" spans="1:15" ht="16.7" customHeight="1" thickBot="1">
      <c r="A94" s="9"/>
      <c r="B94" s="10"/>
      <c r="C94" s="11"/>
      <c r="D94" s="12"/>
      <c r="E94" s="12"/>
      <c r="F94" s="12"/>
      <c r="G94" s="26" t="s">
        <v>325</v>
      </c>
      <c r="H94" s="13">
        <f>IF(SUM(H89:H93)&lt;=10,SUM(H89:H93),"EXCEDE O LIMITE DO DESCRITOR")</f>
        <v>0</v>
      </c>
      <c r="I94" s="3"/>
      <c r="J94" s="3"/>
      <c r="K94" s="3"/>
      <c r="L94" s="3"/>
      <c r="M94" s="3"/>
      <c r="N94" s="3"/>
      <c r="O94" s="3"/>
    </row>
    <row r="95" spans="1:15" ht="48" thickTop="1">
      <c r="A95" s="4"/>
      <c r="B95" s="5" t="s">
        <v>105</v>
      </c>
      <c r="C95" s="6" t="s">
        <v>5</v>
      </c>
      <c r="D95" s="7" t="s">
        <v>6</v>
      </c>
      <c r="E95" s="7" t="s">
        <v>7</v>
      </c>
      <c r="F95" s="7" t="s">
        <v>8</v>
      </c>
      <c r="G95" s="7" t="s">
        <v>9</v>
      </c>
      <c r="H95" s="8" t="s">
        <v>10</v>
      </c>
      <c r="I95" s="3"/>
      <c r="J95" s="3"/>
      <c r="K95" s="3"/>
      <c r="L95" s="3"/>
      <c r="M95" s="3"/>
      <c r="N95" s="3"/>
      <c r="O95" s="3"/>
    </row>
    <row r="96" spans="1:15" ht="16.7" customHeight="1">
      <c r="A96" s="23">
        <v>76</v>
      </c>
      <c r="B96" s="24" t="s">
        <v>106</v>
      </c>
      <c r="C96" s="25">
        <v>10</v>
      </c>
      <c r="D96" s="26" t="s">
        <v>55</v>
      </c>
      <c r="E96" s="26">
        <v>1</v>
      </c>
      <c r="F96" s="26">
        <v>1</v>
      </c>
      <c r="G96" s="26"/>
      <c r="H96" s="27">
        <f>IF(G96&gt;E96,"EXCEDEU LIMITE DE ITENS",G96*C96*F96)</f>
        <v>0</v>
      </c>
      <c r="I96" s="3"/>
      <c r="J96" s="3"/>
      <c r="K96" s="3"/>
      <c r="L96" s="3"/>
      <c r="M96" s="3"/>
      <c r="N96" s="3"/>
      <c r="O96" s="3"/>
    </row>
    <row r="97" spans="1:15" ht="15.75">
      <c r="A97" s="23"/>
      <c r="B97" s="28"/>
      <c r="C97" s="29"/>
      <c r="D97" s="30"/>
      <c r="E97" s="30"/>
      <c r="F97" s="26"/>
      <c r="G97" s="26" t="s">
        <v>325</v>
      </c>
      <c r="H97" s="27">
        <f>IF(SUM(H96)&lt;=10,SUM(H96),"EXCEDE O LIMITE DO DESCRITOR")</f>
        <v>0</v>
      </c>
      <c r="I97" s="3"/>
      <c r="J97" s="3"/>
      <c r="K97" s="3"/>
      <c r="L97" s="3"/>
      <c r="M97" s="3"/>
      <c r="N97" s="3"/>
      <c r="O97" s="3"/>
    </row>
    <row r="98" spans="1:15" ht="15.75">
      <c r="A98" s="3"/>
      <c r="B98" s="3"/>
      <c r="C98" s="31"/>
      <c r="D98" s="3"/>
      <c r="E98" s="3"/>
      <c r="F98" s="3"/>
      <c r="G98" s="12"/>
      <c r="H98" s="13"/>
      <c r="I98" s="3"/>
      <c r="J98" s="3"/>
      <c r="K98" s="3"/>
      <c r="L98" s="3"/>
      <c r="M98" s="3"/>
      <c r="N98" s="3"/>
      <c r="O98" s="3"/>
    </row>
    <row r="99" spans="1:15" ht="20.25">
      <c r="A99" s="3"/>
      <c r="B99" s="3"/>
      <c r="C99" s="31"/>
      <c r="D99" s="3"/>
      <c r="E99" s="106" t="s">
        <v>107</v>
      </c>
      <c r="F99" s="106"/>
      <c r="G99" s="32">
        <f>SUM(G7:G96)</f>
        <v>0</v>
      </c>
      <c r="H99" s="33">
        <f>SUM(H34,H42,H60,H68,H74,H87,H94,H97)</f>
        <v>0</v>
      </c>
      <c r="I99" s="3"/>
      <c r="J99" s="3"/>
      <c r="K99" s="3"/>
      <c r="L99" s="3"/>
      <c r="M99" s="3"/>
      <c r="N99" s="3"/>
      <c r="O99" s="3"/>
    </row>
  </sheetData>
  <mergeCells count="5">
    <mergeCell ref="E99:F99"/>
    <mergeCell ref="B1:H1"/>
    <mergeCell ref="B2:H2"/>
    <mergeCell ref="B3:H3"/>
    <mergeCell ref="A4:H5"/>
  </mergeCells>
  <phoneticPr fontId="0" type="noConversion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0"/>
  <sheetViews>
    <sheetView topLeftCell="B3" zoomScaleNormal="100" workbookViewId="0">
      <selection activeCell="G7" sqref="G7"/>
    </sheetView>
  </sheetViews>
  <sheetFormatPr defaultColWidth="8.7109375" defaultRowHeight="15"/>
  <cols>
    <col min="1" max="1" width="4.42578125" style="34" customWidth="1"/>
    <col min="2" max="2" width="86.42578125" customWidth="1"/>
    <col min="3" max="3" width="14.140625" customWidth="1"/>
    <col min="4" max="4" width="21.140625" customWidth="1"/>
    <col min="5" max="6" width="8.7109375" customWidth="1"/>
    <col min="7" max="7" width="28.85546875" style="34" customWidth="1"/>
    <col min="8" max="8" width="18" style="34" customWidth="1"/>
  </cols>
  <sheetData>
    <row r="1" spans="1:8" ht="72.75" customHeight="1">
      <c r="A1" s="111" t="s">
        <v>0</v>
      </c>
      <c r="B1" s="111"/>
      <c r="C1" s="111"/>
      <c r="D1" s="111"/>
      <c r="E1" s="111"/>
      <c r="F1" s="111"/>
      <c r="G1" s="111"/>
      <c r="H1" s="111"/>
    </row>
    <row r="2" spans="1:8" ht="72.75" customHeight="1">
      <c r="A2" s="111" t="s">
        <v>1</v>
      </c>
      <c r="B2" s="111"/>
      <c r="C2" s="111"/>
      <c r="D2" s="111"/>
      <c r="E2" s="111"/>
      <c r="F2" s="111"/>
      <c r="G2" s="111"/>
      <c r="H2" s="111"/>
    </row>
    <row r="3" spans="1:8" ht="72.75" customHeight="1">
      <c r="A3" s="111" t="s">
        <v>2</v>
      </c>
      <c r="B3" s="111"/>
      <c r="C3" s="111"/>
      <c r="D3" s="111"/>
      <c r="E3" s="111"/>
      <c r="F3" s="111"/>
      <c r="G3" s="111"/>
      <c r="H3" s="111"/>
    </row>
    <row r="4" spans="1:8" ht="20.100000000000001" customHeight="1">
      <c r="A4" s="112"/>
      <c r="B4" s="113" t="s">
        <v>108</v>
      </c>
      <c r="C4" s="113"/>
      <c r="D4" s="113"/>
      <c r="E4" s="113"/>
      <c r="F4" s="113"/>
      <c r="G4" s="113"/>
      <c r="H4" s="113"/>
    </row>
    <row r="5" spans="1:8" ht="30.75" customHeight="1">
      <c r="A5" s="112"/>
      <c r="B5" s="113"/>
      <c r="C5" s="113"/>
      <c r="D5" s="113"/>
      <c r="E5" s="113"/>
      <c r="F5" s="113"/>
      <c r="G5" s="113"/>
      <c r="H5" s="113"/>
    </row>
    <row r="6" spans="1:8" ht="63">
      <c r="A6" s="35"/>
      <c r="B6" s="36" t="s">
        <v>109</v>
      </c>
      <c r="C6" s="37" t="s">
        <v>5</v>
      </c>
      <c r="D6" s="36" t="s">
        <v>6</v>
      </c>
      <c r="E6" s="36" t="s">
        <v>7</v>
      </c>
      <c r="F6" s="36" t="s">
        <v>8</v>
      </c>
      <c r="G6" s="36" t="s">
        <v>9</v>
      </c>
      <c r="H6" s="38" t="s">
        <v>10</v>
      </c>
    </row>
    <row r="7" spans="1:8" ht="15.75">
      <c r="A7" s="39">
        <v>77</v>
      </c>
      <c r="B7" s="40" t="s">
        <v>110</v>
      </c>
      <c r="C7" s="41">
        <v>0.5</v>
      </c>
      <c r="D7" s="42" t="s">
        <v>111</v>
      </c>
      <c r="E7" s="42">
        <v>20</v>
      </c>
      <c r="F7" s="42">
        <v>2</v>
      </c>
      <c r="G7" s="43"/>
      <c r="H7" s="44">
        <f t="shared" ref="H7:H17" si="0">IF(G7&gt;E7,"EXCEDEU LIMITE DE ITENS",C7*F7*G7)</f>
        <v>0</v>
      </c>
    </row>
    <row r="8" spans="1:8" ht="15.75" customHeight="1">
      <c r="A8" s="39">
        <f t="shared" ref="A8:A17" si="1">SUM(1,A7)</f>
        <v>78</v>
      </c>
      <c r="B8" s="45" t="s">
        <v>112</v>
      </c>
      <c r="C8" s="41">
        <v>1</v>
      </c>
      <c r="D8" s="42" t="s">
        <v>111</v>
      </c>
      <c r="E8" s="42">
        <v>10</v>
      </c>
      <c r="F8" s="42">
        <v>2</v>
      </c>
      <c r="G8" s="43"/>
      <c r="H8" s="44">
        <f t="shared" si="0"/>
        <v>0</v>
      </c>
    </row>
    <row r="9" spans="1:8" ht="15.75" customHeight="1">
      <c r="A9" s="39">
        <f t="shared" si="1"/>
        <v>79</v>
      </c>
      <c r="B9" s="45" t="s">
        <v>113</v>
      </c>
      <c r="C9" s="41">
        <v>1</v>
      </c>
      <c r="D9" s="42" t="s">
        <v>111</v>
      </c>
      <c r="E9" s="42">
        <v>20</v>
      </c>
      <c r="F9" s="42">
        <v>2</v>
      </c>
      <c r="G9" s="43"/>
      <c r="H9" s="44">
        <f t="shared" si="0"/>
        <v>0</v>
      </c>
    </row>
    <row r="10" spans="1:8" ht="15.75" customHeight="1">
      <c r="A10" s="39">
        <f t="shared" si="1"/>
        <v>80</v>
      </c>
      <c r="B10" s="45" t="s">
        <v>114</v>
      </c>
      <c r="C10" s="41">
        <v>1</v>
      </c>
      <c r="D10" s="42" t="s">
        <v>115</v>
      </c>
      <c r="E10" s="42">
        <v>10</v>
      </c>
      <c r="F10" s="42">
        <v>2</v>
      </c>
      <c r="G10" s="43"/>
      <c r="H10" s="44">
        <f t="shared" si="0"/>
        <v>0</v>
      </c>
    </row>
    <row r="11" spans="1:8" ht="15.75" customHeight="1">
      <c r="A11" s="39">
        <f t="shared" si="1"/>
        <v>81</v>
      </c>
      <c r="B11" s="45" t="s">
        <v>116</v>
      </c>
      <c r="C11" s="41">
        <v>1</v>
      </c>
      <c r="D11" s="42" t="s">
        <v>115</v>
      </c>
      <c r="E11" s="42">
        <v>10</v>
      </c>
      <c r="F11" s="42">
        <v>2</v>
      </c>
      <c r="G11" s="43"/>
      <c r="H11" s="44">
        <f t="shared" si="0"/>
        <v>0</v>
      </c>
    </row>
    <row r="12" spans="1:8" ht="29.85" customHeight="1">
      <c r="A12" s="39">
        <f t="shared" si="1"/>
        <v>82</v>
      </c>
      <c r="B12" s="45" t="s">
        <v>117</v>
      </c>
      <c r="C12" s="41">
        <v>1</v>
      </c>
      <c r="D12" s="42" t="s">
        <v>115</v>
      </c>
      <c r="E12" s="42">
        <v>10</v>
      </c>
      <c r="F12" s="42">
        <v>2</v>
      </c>
      <c r="G12" s="43"/>
      <c r="H12" s="44">
        <f t="shared" si="0"/>
        <v>0</v>
      </c>
    </row>
    <row r="13" spans="1:8" s="18" customFormat="1" ht="31.5">
      <c r="A13" s="39">
        <f t="shared" si="1"/>
        <v>83</v>
      </c>
      <c r="B13" s="46" t="s">
        <v>118</v>
      </c>
      <c r="C13" s="47">
        <v>0.5</v>
      </c>
      <c r="D13" s="43" t="s">
        <v>24</v>
      </c>
      <c r="E13" s="43">
        <v>20</v>
      </c>
      <c r="F13" s="43">
        <v>2</v>
      </c>
      <c r="G13" s="43"/>
      <c r="H13" s="44">
        <f t="shared" si="0"/>
        <v>0</v>
      </c>
    </row>
    <row r="14" spans="1:8" s="18" customFormat="1" ht="31.5">
      <c r="A14" s="39">
        <f t="shared" si="1"/>
        <v>84</v>
      </c>
      <c r="B14" s="46" t="s">
        <v>119</v>
      </c>
      <c r="C14" s="47">
        <v>0.4</v>
      </c>
      <c r="D14" s="43" t="s">
        <v>115</v>
      </c>
      <c r="E14" s="43">
        <v>25</v>
      </c>
      <c r="F14" s="43">
        <v>2</v>
      </c>
      <c r="G14" s="43"/>
      <c r="H14" s="44">
        <f t="shared" si="0"/>
        <v>0</v>
      </c>
    </row>
    <row r="15" spans="1:8" ht="15.75" customHeight="1">
      <c r="A15" s="39">
        <f t="shared" si="1"/>
        <v>85</v>
      </c>
      <c r="B15" s="45" t="s">
        <v>120</v>
      </c>
      <c r="C15" s="47">
        <v>0.4</v>
      </c>
      <c r="D15" s="43" t="s">
        <v>115</v>
      </c>
      <c r="E15" s="43">
        <v>25</v>
      </c>
      <c r="F15" s="43">
        <v>2</v>
      </c>
      <c r="G15" s="43"/>
      <c r="H15" s="44">
        <f t="shared" si="0"/>
        <v>0</v>
      </c>
    </row>
    <row r="16" spans="1:8" s="18" customFormat="1" ht="31.5">
      <c r="A16" s="39">
        <f t="shared" si="1"/>
        <v>86</v>
      </c>
      <c r="B16" s="46" t="s">
        <v>121</v>
      </c>
      <c r="C16" s="47">
        <v>0.4</v>
      </c>
      <c r="D16" s="43" t="s">
        <v>115</v>
      </c>
      <c r="E16" s="43">
        <v>25</v>
      </c>
      <c r="F16" s="43">
        <v>2</v>
      </c>
      <c r="G16" s="43"/>
      <c r="H16" s="44">
        <f t="shared" si="0"/>
        <v>0</v>
      </c>
    </row>
    <row r="17" spans="1:8" ht="15.75" customHeight="1">
      <c r="A17" s="39">
        <f t="shared" si="1"/>
        <v>87</v>
      </c>
      <c r="B17" s="45" t="s">
        <v>122</v>
      </c>
      <c r="C17" s="47">
        <v>0.4</v>
      </c>
      <c r="D17" s="43" t="s">
        <v>115</v>
      </c>
      <c r="E17" s="43">
        <v>25</v>
      </c>
      <c r="F17" s="43">
        <v>2</v>
      </c>
      <c r="G17" s="43"/>
      <c r="H17" s="44">
        <f t="shared" si="0"/>
        <v>0</v>
      </c>
    </row>
    <row r="18" spans="1:8" ht="15.75" customHeight="1" thickBot="1">
      <c r="A18" s="39"/>
      <c r="B18" s="45"/>
      <c r="C18" s="47"/>
      <c r="D18" s="43"/>
      <c r="E18" s="43"/>
      <c r="F18" s="43"/>
      <c r="G18" s="26" t="s">
        <v>325</v>
      </c>
      <c r="H18" s="27">
        <f>IF(SUM(H7:H17)&lt;=20,SUM(H7:H17),"EXCEDE O LIMITE DO DESCRITOR")</f>
        <v>0</v>
      </c>
    </row>
    <row r="19" spans="1:8" ht="63.75" thickTop="1">
      <c r="A19" s="35"/>
      <c r="B19" s="48" t="s">
        <v>123</v>
      </c>
      <c r="C19" s="37" t="s">
        <v>5</v>
      </c>
      <c r="D19" s="36" t="s">
        <v>6</v>
      </c>
      <c r="E19" s="36" t="s">
        <v>7</v>
      </c>
      <c r="F19" s="36" t="s">
        <v>8</v>
      </c>
      <c r="G19" s="36" t="s">
        <v>9</v>
      </c>
      <c r="H19" s="38" t="s">
        <v>10</v>
      </c>
    </row>
    <row r="20" spans="1:8" ht="31.5">
      <c r="A20" s="39">
        <v>88</v>
      </c>
      <c r="B20" s="46" t="s">
        <v>124</v>
      </c>
      <c r="C20" s="47">
        <v>5</v>
      </c>
      <c r="D20" s="43" t="s">
        <v>125</v>
      </c>
      <c r="E20" s="43">
        <v>2</v>
      </c>
      <c r="F20" s="43">
        <v>1</v>
      </c>
      <c r="G20" s="43"/>
      <c r="H20" s="44">
        <f>IF(G20&gt;E20,"EXCEDEU LIMITE DE ITENS",C20*F20*G20)</f>
        <v>0</v>
      </c>
    </row>
    <row r="21" spans="1:8" s="18" customFormat="1" ht="31.5">
      <c r="A21" s="39">
        <f>SUM(1,A20)</f>
        <v>89</v>
      </c>
      <c r="B21" s="46" t="s">
        <v>126</v>
      </c>
      <c r="C21" s="47">
        <v>5</v>
      </c>
      <c r="D21" s="43" t="s">
        <v>127</v>
      </c>
      <c r="E21" s="43">
        <v>2</v>
      </c>
      <c r="F21" s="43">
        <v>1</v>
      </c>
      <c r="G21" s="43"/>
      <c r="H21" s="44">
        <f>IF(G21&gt;E21,"EXCEDEU LIMITE DE ITENS",C21*F21*G21)</f>
        <v>0</v>
      </c>
    </row>
    <row r="22" spans="1:8" s="18" customFormat="1" ht="16.5" thickBot="1">
      <c r="A22" s="39"/>
      <c r="B22" s="46"/>
      <c r="C22" s="47"/>
      <c r="D22" s="43"/>
      <c r="E22" s="43"/>
      <c r="F22" s="43"/>
      <c r="G22" s="26" t="s">
        <v>325</v>
      </c>
      <c r="H22" s="27">
        <f>IF(SUM(H20:H21)&lt;=20,SUM(H20:H21),"EXCEDE O LIMITE DO DESCRITOR")</f>
        <v>0</v>
      </c>
    </row>
    <row r="23" spans="1:8" ht="63.75" thickTop="1">
      <c r="A23" s="35"/>
      <c r="B23" s="48" t="s">
        <v>128</v>
      </c>
      <c r="C23" s="37" t="s">
        <v>5</v>
      </c>
      <c r="D23" s="36" t="s">
        <v>6</v>
      </c>
      <c r="E23" s="36" t="s">
        <v>7</v>
      </c>
      <c r="F23" s="36" t="s">
        <v>8</v>
      </c>
      <c r="G23" s="36" t="s">
        <v>9</v>
      </c>
      <c r="H23" s="38" t="s">
        <v>10</v>
      </c>
    </row>
    <row r="24" spans="1:8" ht="15.75" customHeight="1">
      <c r="A24" s="39">
        <v>90</v>
      </c>
      <c r="B24" s="45" t="s">
        <v>129</v>
      </c>
      <c r="C24" s="41">
        <v>1</v>
      </c>
      <c r="D24" s="42" t="s">
        <v>130</v>
      </c>
      <c r="E24" s="42">
        <v>10</v>
      </c>
      <c r="F24" s="42">
        <v>1</v>
      </c>
      <c r="G24" s="43"/>
      <c r="H24" s="44">
        <f>IF(G24&gt;E24,"EXCEDEU LIMITE DE ITENS",C24*F24*G24)</f>
        <v>0</v>
      </c>
    </row>
    <row r="25" spans="1:8" ht="15.75" customHeight="1">
      <c r="A25" s="39">
        <v>91</v>
      </c>
      <c r="B25" s="45" t="s">
        <v>131</v>
      </c>
      <c r="C25" s="41">
        <v>1</v>
      </c>
      <c r="D25" s="42" t="s">
        <v>130</v>
      </c>
      <c r="E25" s="42">
        <v>10</v>
      </c>
      <c r="F25" s="42">
        <v>1</v>
      </c>
      <c r="G25" s="43"/>
      <c r="H25" s="44">
        <f>IF(G25&gt;E25,"EXCEDEU LIMITE DE ITENS",C25*F25*G25)</f>
        <v>0</v>
      </c>
    </row>
    <row r="26" spans="1:8" ht="15.75" customHeight="1" thickBot="1">
      <c r="A26" s="39"/>
      <c r="B26" s="45"/>
      <c r="C26" s="41"/>
      <c r="D26" s="42"/>
      <c r="E26" s="42"/>
      <c r="F26" s="42"/>
      <c r="G26" s="26" t="s">
        <v>325</v>
      </c>
      <c r="H26" s="27">
        <f>IF(SUM(H24:H25)&lt;=10,SUM(H24:H25),"EXCEDE O LIMITE DO DESCRITOR")</f>
        <v>0</v>
      </c>
    </row>
    <row r="27" spans="1:8" ht="63.75" thickTop="1">
      <c r="A27" s="35"/>
      <c r="B27" s="48" t="s">
        <v>132</v>
      </c>
      <c r="C27" s="37" t="s">
        <v>5</v>
      </c>
      <c r="D27" s="36" t="s">
        <v>6</v>
      </c>
      <c r="E27" s="36" t="s">
        <v>7</v>
      </c>
      <c r="F27" s="36" t="s">
        <v>8</v>
      </c>
      <c r="G27" s="36" t="s">
        <v>9</v>
      </c>
      <c r="H27" s="38" t="s">
        <v>10</v>
      </c>
    </row>
    <row r="28" spans="1:8" s="18" customFormat="1" ht="31.5">
      <c r="A28" s="39">
        <v>92</v>
      </c>
      <c r="B28" s="46" t="s">
        <v>133</v>
      </c>
      <c r="C28" s="47">
        <v>1</v>
      </c>
      <c r="D28" s="43" t="s">
        <v>134</v>
      </c>
      <c r="E28" s="43">
        <v>10</v>
      </c>
      <c r="F28" s="43">
        <v>2</v>
      </c>
      <c r="G28" s="43"/>
      <c r="H28" s="44">
        <f>IF(G28&gt;E28,"EXCEDEU LIMITE DE ITENS",C28*F28*G28)</f>
        <v>0</v>
      </c>
    </row>
    <row r="29" spans="1:8" s="18" customFormat="1" ht="31.5">
      <c r="A29" s="39">
        <f>SUM(1,A28)</f>
        <v>93</v>
      </c>
      <c r="B29" s="46" t="s">
        <v>135</v>
      </c>
      <c r="C29" s="47">
        <v>0.5</v>
      </c>
      <c r="D29" s="43" t="s">
        <v>12</v>
      </c>
      <c r="E29" s="43">
        <v>20</v>
      </c>
      <c r="F29" s="43">
        <v>2</v>
      </c>
      <c r="G29" s="43"/>
      <c r="H29" s="44">
        <f>IF(G29&gt;E29,"EXCEDEU LIMITE DE ITENS",C29*F29*G29)</f>
        <v>0</v>
      </c>
    </row>
    <row r="30" spans="1:8" s="18" customFormat="1" ht="31.5">
      <c r="A30" s="39">
        <f>SUM(1,A29)</f>
        <v>94</v>
      </c>
      <c r="B30" s="46" t="s">
        <v>136</v>
      </c>
      <c r="C30" s="47">
        <v>1</v>
      </c>
      <c r="D30" s="43" t="s">
        <v>130</v>
      </c>
      <c r="E30" s="43">
        <v>10</v>
      </c>
      <c r="F30" s="43">
        <v>2</v>
      </c>
      <c r="G30" s="43"/>
      <c r="H30" s="44">
        <f>IF(G30&gt;E30,"EXCEDEU LIMITE DE ITENS",C30*F30*G30)</f>
        <v>0</v>
      </c>
    </row>
    <row r="31" spans="1:8" s="18" customFormat="1" ht="47.25">
      <c r="A31" s="39">
        <f>SUM(1,A30)</f>
        <v>95</v>
      </c>
      <c r="B31" s="46" t="s">
        <v>137</v>
      </c>
      <c r="C31" s="47">
        <v>1</v>
      </c>
      <c r="D31" s="43" t="s">
        <v>134</v>
      </c>
      <c r="E31" s="43">
        <v>10</v>
      </c>
      <c r="F31" s="43">
        <v>2</v>
      </c>
      <c r="G31" s="43"/>
      <c r="H31" s="44">
        <f>IF(G31&gt;E31,"EXCEDEU LIMITE DE ITENS",C31*F31*G31)</f>
        <v>0</v>
      </c>
    </row>
    <row r="32" spans="1:8" s="18" customFormat="1" ht="16.5" thickBot="1">
      <c r="A32" s="39"/>
      <c r="B32" s="46"/>
      <c r="C32" s="47"/>
      <c r="D32" s="43"/>
      <c r="E32" s="43"/>
      <c r="F32" s="43"/>
      <c r="G32" s="26" t="s">
        <v>325</v>
      </c>
      <c r="H32" s="27">
        <f>IF(SUM(H28:H31)&lt;=20,SUM(H28:H31),"EXCEDE O LIMITE DO DESCRITOR")</f>
        <v>0</v>
      </c>
    </row>
    <row r="33" spans="1:8" ht="63.75" thickTop="1">
      <c r="A33" s="35"/>
      <c r="B33" s="48" t="s">
        <v>138</v>
      </c>
      <c r="C33" s="37" t="s">
        <v>5</v>
      </c>
      <c r="D33" s="36" t="s">
        <v>6</v>
      </c>
      <c r="E33" s="36" t="s">
        <v>7</v>
      </c>
      <c r="F33" s="36" t="s">
        <v>8</v>
      </c>
      <c r="G33" s="36" t="s">
        <v>9</v>
      </c>
      <c r="H33" s="38" t="s">
        <v>10</v>
      </c>
    </row>
    <row r="34" spans="1:8" ht="31.5">
      <c r="A34" s="39">
        <v>96</v>
      </c>
      <c r="B34" s="46" t="s">
        <v>139</v>
      </c>
      <c r="C34" s="47">
        <v>2</v>
      </c>
      <c r="D34" s="43" t="s">
        <v>134</v>
      </c>
      <c r="E34" s="43">
        <v>5</v>
      </c>
      <c r="F34" s="43">
        <v>1</v>
      </c>
      <c r="G34" s="43"/>
      <c r="H34" s="44">
        <f t="shared" ref="H34:H49" si="2">IF(G34&gt;E34,"EXCEDEU LIMITE DE ITENS",C34*F34*G34)</f>
        <v>0</v>
      </c>
    </row>
    <row r="35" spans="1:8" ht="15.75" customHeight="1">
      <c r="A35" s="39">
        <f t="shared" ref="A35:A49" si="3">SUM(A34,1)</f>
        <v>97</v>
      </c>
      <c r="B35" s="45" t="s">
        <v>140</v>
      </c>
      <c r="C35" s="41">
        <v>1</v>
      </c>
      <c r="D35" s="43" t="s">
        <v>134</v>
      </c>
      <c r="E35" s="42">
        <v>10</v>
      </c>
      <c r="F35" s="42">
        <v>1</v>
      </c>
      <c r="G35" s="43"/>
      <c r="H35" s="44">
        <f t="shared" si="2"/>
        <v>0</v>
      </c>
    </row>
    <row r="36" spans="1:8" ht="15.75" customHeight="1">
      <c r="A36" s="39">
        <f t="shared" si="3"/>
        <v>98</v>
      </c>
      <c r="B36" s="45" t="s">
        <v>141</v>
      </c>
      <c r="C36" s="41">
        <v>5</v>
      </c>
      <c r="D36" s="42" t="s">
        <v>24</v>
      </c>
      <c r="E36" s="42">
        <v>2</v>
      </c>
      <c r="F36" s="42">
        <v>1</v>
      </c>
      <c r="G36" s="43"/>
      <c r="H36" s="44">
        <f t="shared" si="2"/>
        <v>0</v>
      </c>
    </row>
    <row r="37" spans="1:8" ht="15.75" customHeight="1">
      <c r="A37" s="39">
        <f t="shared" si="3"/>
        <v>99</v>
      </c>
      <c r="B37" s="45" t="s">
        <v>142</v>
      </c>
      <c r="C37" s="41">
        <v>2.5</v>
      </c>
      <c r="D37" s="42" t="s">
        <v>24</v>
      </c>
      <c r="E37" s="42">
        <v>4</v>
      </c>
      <c r="F37" s="42">
        <v>1</v>
      </c>
      <c r="G37" s="43"/>
      <c r="H37" s="44">
        <f t="shared" si="2"/>
        <v>0</v>
      </c>
    </row>
    <row r="38" spans="1:8" ht="15.75" customHeight="1">
      <c r="A38" s="39">
        <f t="shared" si="3"/>
        <v>100</v>
      </c>
      <c r="B38" s="45" t="s">
        <v>143</v>
      </c>
      <c r="C38" s="41">
        <v>2.5</v>
      </c>
      <c r="D38" s="42" t="s">
        <v>24</v>
      </c>
      <c r="E38" s="42">
        <v>4</v>
      </c>
      <c r="F38" s="42">
        <v>1</v>
      </c>
      <c r="G38" s="43"/>
      <c r="H38" s="44">
        <f t="shared" si="2"/>
        <v>0</v>
      </c>
    </row>
    <row r="39" spans="1:8" ht="15.75" customHeight="1">
      <c r="A39" s="39">
        <f t="shared" si="3"/>
        <v>101</v>
      </c>
      <c r="B39" s="45" t="s">
        <v>144</v>
      </c>
      <c r="C39" s="41">
        <v>2</v>
      </c>
      <c r="D39" s="42" t="s">
        <v>24</v>
      </c>
      <c r="E39" s="42">
        <v>5</v>
      </c>
      <c r="F39" s="42">
        <v>1</v>
      </c>
      <c r="G39" s="43"/>
      <c r="H39" s="44">
        <f t="shared" si="2"/>
        <v>0</v>
      </c>
    </row>
    <row r="40" spans="1:8" ht="15.75" customHeight="1">
      <c r="A40" s="39">
        <f t="shared" si="3"/>
        <v>102</v>
      </c>
      <c r="B40" s="45" t="s">
        <v>145</v>
      </c>
      <c r="C40" s="41">
        <v>1</v>
      </c>
      <c r="D40" s="42" t="s">
        <v>24</v>
      </c>
      <c r="E40" s="42">
        <v>10</v>
      </c>
      <c r="F40" s="42">
        <v>1</v>
      </c>
      <c r="G40" s="43"/>
      <c r="H40" s="44">
        <f t="shared" si="2"/>
        <v>0</v>
      </c>
    </row>
    <row r="41" spans="1:8" s="18" customFormat="1" ht="15.75" customHeight="1">
      <c r="A41" s="39">
        <f t="shared" si="3"/>
        <v>103</v>
      </c>
      <c r="B41" s="46" t="s">
        <v>146</v>
      </c>
      <c r="C41" s="47">
        <v>1</v>
      </c>
      <c r="D41" s="43" t="s">
        <v>24</v>
      </c>
      <c r="E41" s="43">
        <v>10</v>
      </c>
      <c r="F41" s="43">
        <v>1</v>
      </c>
      <c r="G41" s="43"/>
      <c r="H41" s="44">
        <f t="shared" si="2"/>
        <v>0</v>
      </c>
    </row>
    <row r="42" spans="1:8" s="18" customFormat="1" ht="15.75" customHeight="1">
      <c r="A42" s="39">
        <f t="shared" si="3"/>
        <v>104</v>
      </c>
      <c r="B42" s="46" t="s">
        <v>147</v>
      </c>
      <c r="C42" s="47">
        <v>2</v>
      </c>
      <c r="D42" s="43" t="s">
        <v>148</v>
      </c>
      <c r="E42" s="43">
        <v>5</v>
      </c>
      <c r="F42" s="43">
        <v>1</v>
      </c>
      <c r="G42" s="43"/>
      <c r="H42" s="44">
        <f t="shared" si="2"/>
        <v>0</v>
      </c>
    </row>
    <row r="43" spans="1:8" s="18" customFormat="1" ht="31.5">
      <c r="A43" s="39">
        <f t="shared" si="3"/>
        <v>105</v>
      </c>
      <c r="B43" s="46" t="s">
        <v>149</v>
      </c>
      <c r="C43" s="47">
        <v>5</v>
      </c>
      <c r="D43" s="43" t="s">
        <v>148</v>
      </c>
      <c r="E43" s="43">
        <v>2</v>
      </c>
      <c r="F43" s="43">
        <v>1</v>
      </c>
      <c r="G43" s="43"/>
      <c r="H43" s="44">
        <f t="shared" si="2"/>
        <v>0</v>
      </c>
    </row>
    <row r="44" spans="1:8" s="18" customFormat="1" ht="15.75">
      <c r="A44" s="39">
        <f t="shared" si="3"/>
        <v>106</v>
      </c>
      <c r="B44" s="46" t="s">
        <v>150</v>
      </c>
      <c r="C44" s="47">
        <v>5</v>
      </c>
      <c r="D44" s="43" t="s">
        <v>148</v>
      </c>
      <c r="E44" s="43">
        <v>2</v>
      </c>
      <c r="F44" s="43">
        <v>1</v>
      </c>
      <c r="G44" s="43"/>
      <c r="H44" s="44">
        <f t="shared" si="2"/>
        <v>0</v>
      </c>
    </row>
    <row r="45" spans="1:8" s="18" customFormat="1" ht="31.5">
      <c r="A45" s="39">
        <f t="shared" si="3"/>
        <v>107</v>
      </c>
      <c r="B45" s="46" t="s">
        <v>151</v>
      </c>
      <c r="C45" s="47">
        <v>2</v>
      </c>
      <c r="D45" s="43" t="s">
        <v>148</v>
      </c>
      <c r="E45" s="43">
        <v>5</v>
      </c>
      <c r="F45" s="43">
        <v>1</v>
      </c>
      <c r="G45" s="43"/>
      <c r="H45" s="44">
        <f t="shared" si="2"/>
        <v>0</v>
      </c>
    </row>
    <row r="46" spans="1:8" ht="15.75" customHeight="1">
      <c r="A46" s="39">
        <f t="shared" si="3"/>
        <v>108</v>
      </c>
      <c r="B46" s="45" t="s">
        <v>152</v>
      </c>
      <c r="C46" s="41">
        <v>1</v>
      </c>
      <c r="D46" s="42" t="s">
        <v>103</v>
      </c>
      <c r="E46" s="42">
        <v>10</v>
      </c>
      <c r="F46" s="42">
        <v>1</v>
      </c>
      <c r="G46" s="43"/>
      <c r="H46" s="44">
        <f t="shared" si="2"/>
        <v>0</v>
      </c>
    </row>
    <row r="47" spans="1:8" ht="15.75" customHeight="1">
      <c r="A47" s="39">
        <f t="shared" si="3"/>
        <v>109</v>
      </c>
      <c r="B47" s="45" t="s">
        <v>153</v>
      </c>
      <c r="C47" s="41">
        <v>1</v>
      </c>
      <c r="D47" s="42" t="s">
        <v>103</v>
      </c>
      <c r="E47" s="42">
        <v>10</v>
      </c>
      <c r="F47" s="42">
        <v>1</v>
      </c>
      <c r="G47" s="43"/>
      <c r="H47" s="44">
        <f t="shared" si="2"/>
        <v>0</v>
      </c>
    </row>
    <row r="48" spans="1:8" ht="15.75" customHeight="1">
      <c r="A48" s="39">
        <f t="shared" si="3"/>
        <v>110</v>
      </c>
      <c r="B48" s="45" t="s">
        <v>154</v>
      </c>
      <c r="C48" s="41">
        <v>2</v>
      </c>
      <c r="D48" s="42" t="s">
        <v>155</v>
      </c>
      <c r="E48" s="42">
        <v>5</v>
      </c>
      <c r="F48" s="42">
        <v>1</v>
      </c>
      <c r="G48" s="43"/>
      <c r="H48" s="44">
        <f t="shared" si="2"/>
        <v>0</v>
      </c>
    </row>
    <row r="49" spans="1:8" s="18" customFormat="1" ht="15.75" customHeight="1">
      <c r="A49" s="39">
        <f t="shared" si="3"/>
        <v>111</v>
      </c>
      <c r="B49" s="46" t="s">
        <v>156</v>
      </c>
      <c r="C49" s="47">
        <v>1</v>
      </c>
      <c r="D49" s="43" t="s">
        <v>157</v>
      </c>
      <c r="E49" s="43">
        <v>10</v>
      </c>
      <c r="F49" s="43">
        <v>1</v>
      </c>
      <c r="G49" s="43"/>
      <c r="H49" s="44">
        <f t="shared" si="2"/>
        <v>0</v>
      </c>
    </row>
    <row r="50" spans="1:8" s="18" customFormat="1" ht="15.75" customHeight="1" thickBot="1">
      <c r="A50" s="39"/>
      <c r="B50" s="46"/>
      <c r="C50" s="47"/>
      <c r="D50" s="43"/>
      <c r="E50" s="43"/>
      <c r="F50" s="43"/>
      <c r="G50" s="26" t="s">
        <v>325</v>
      </c>
      <c r="H50" s="27">
        <f>IF(SUM(H34:H49)&lt;=10,SUM(H34:H49),"EXCEDE O LIMITE DO DESCRITOR")</f>
        <v>0</v>
      </c>
    </row>
    <row r="51" spans="1:8" ht="63.75" thickTop="1">
      <c r="A51" s="35"/>
      <c r="B51" s="48" t="s">
        <v>158</v>
      </c>
      <c r="C51" s="37" t="s">
        <v>5</v>
      </c>
      <c r="D51" s="36" t="s">
        <v>6</v>
      </c>
      <c r="E51" s="36" t="s">
        <v>7</v>
      </c>
      <c r="F51" s="36" t="s">
        <v>8</v>
      </c>
      <c r="G51" s="36" t="s">
        <v>9</v>
      </c>
      <c r="H51" s="38" t="s">
        <v>10</v>
      </c>
    </row>
    <row r="52" spans="1:8" s="18" customFormat="1" ht="31.5">
      <c r="A52" s="39">
        <v>112</v>
      </c>
      <c r="B52" s="46" t="s">
        <v>159</v>
      </c>
      <c r="C52" s="47">
        <v>2</v>
      </c>
      <c r="D52" s="43" t="s">
        <v>24</v>
      </c>
      <c r="E52" s="43">
        <v>5</v>
      </c>
      <c r="F52" s="43">
        <v>2</v>
      </c>
      <c r="G52" s="43"/>
      <c r="H52" s="44">
        <f>IF(G52&gt;E52,"EXCEDEU LIMITE DE ITENS",C52*F52*G52)</f>
        <v>0</v>
      </c>
    </row>
    <row r="53" spans="1:8" s="18" customFormat="1" ht="31.5">
      <c r="A53" s="39">
        <f>SUM(A52,1)</f>
        <v>113</v>
      </c>
      <c r="B53" s="46" t="s">
        <v>160</v>
      </c>
      <c r="C53" s="47">
        <v>2</v>
      </c>
      <c r="D53" s="43" t="s">
        <v>24</v>
      </c>
      <c r="E53" s="43">
        <v>5</v>
      </c>
      <c r="F53" s="43">
        <v>2</v>
      </c>
      <c r="G53" s="43"/>
      <c r="H53" s="44">
        <f>IF(G53&gt;E53,"EXCEDEU LIMITE DE ITENS",C53*F53*G53)</f>
        <v>0</v>
      </c>
    </row>
    <row r="54" spans="1:8" s="18" customFormat="1" ht="15.75" customHeight="1">
      <c r="A54" s="39">
        <f>SUM(A53,1)</f>
        <v>114</v>
      </c>
      <c r="B54" s="46" t="s">
        <v>161</v>
      </c>
      <c r="C54" s="47">
        <v>1</v>
      </c>
      <c r="D54" s="43" t="s">
        <v>24</v>
      </c>
      <c r="E54" s="43">
        <v>10</v>
      </c>
      <c r="F54" s="43">
        <v>2</v>
      </c>
      <c r="G54" s="43"/>
      <c r="H54" s="44">
        <f>IF(G54&gt;E54,"EXCEDEU LIMITE DE ITENS",C54*F54*G54)</f>
        <v>0</v>
      </c>
    </row>
    <row r="55" spans="1:8" s="18" customFormat="1" ht="15.75" customHeight="1" thickBot="1">
      <c r="A55" s="39"/>
      <c r="B55" s="46"/>
      <c r="C55" s="47"/>
      <c r="D55" s="43"/>
      <c r="E55" s="43"/>
      <c r="F55" s="43"/>
      <c r="G55" s="26" t="s">
        <v>325</v>
      </c>
      <c r="H55" s="27">
        <f>IF(SUM(H52:H54)&lt;=20,SUM(H52:H54),"EXCEDE O LIMITE DO DESCRITOR")</f>
        <v>0</v>
      </c>
    </row>
    <row r="56" spans="1:8" ht="63.75" thickTop="1">
      <c r="A56" s="35"/>
      <c r="B56" s="48" t="s">
        <v>162</v>
      </c>
      <c r="C56" s="37" t="s">
        <v>5</v>
      </c>
      <c r="D56" s="36" t="s">
        <v>6</v>
      </c>
      <c r="E56" s="36" t="s">
        <v>7</v>
      </c>
      <c r="F56" s="36" t="s">
        <v>8</v>
      </c>
      <c r="G56" s="36" t="s">
        <v>9</v>
      </c>
      <c r="H56" s="38" t="s">
        <v>10</v>
      </c>
    </row>
    <row r="57" spans="1:8" ht="15.75" customHeight="1">
      <c r="A57" s="39">
        <v>115</v>
      </c>
      <c r="B57" s="45" t="s">
        <v>163</v>
      </c>
      <c r="C57" s="41">
        <v>10</v>
      </c>
      <c r="D57" s="42" t="s">
        <v>55</v>
      </c>
      <c r="E57" s="42">
        <v>1</v>
      </c>
      <c r="F57" s="42">
        <v>1</v>
      </c>
      <c r="G57" s="43"/>
      <c r="H57" s="44">
        <f>IF(G57&gt;E57,"EXCEDEU LIMITE DE ITENS",C57*F57*G57)</f>
        <v>0</v>
      </c>
    </row>
    <row r="58" spans="1:8" ht="15.75" customHeight="1" thickBot="1">
      <c r="A58" s="49">
        <f>SUM(A57,1)</f>
        <v>116</v>
      </c>
      <c r="B58" s="50" t="s">
        <v>164</v>
      </c>
      <c r="C58" s="51">
        <v>10</v>
      </c>
      <c r="D58" s="52" t="s">
        <v>55</v>
      </c>
      <c r="E58" s="52">
        <v>1</v>
      </c>
      <c r="F58" s="52">
        <v>1</v>
      </c>
      <c r="G58" s="53"/>
      <c r="H58" s="54">
        <f>IF(G58&gt;E58,"EXCEDEU LIMITE DE ITENS",C58*F58*G58)</f>
        <v>0</v>
      </c>
    </row>
    <row r="59" spans="1:8" ht="20.100000000000001" customHeight="1" thickTop="1" thickBot="1">
      <c r="A59" s="55"/>
      <c r="B59" s="26"/>
      <c r="C59" s="26"/>
      <c r="D59" s="26"/>
      <c r="E59" s="26"/>
      <c r="F59" s="26"/>
      <c r="G59" s="26" t="s">
        <v>325</v>
      </c>
      <c r="H59" s="27">
        <f>IF(SUM(H57:H58)&lt;=10,SUM(H57:H58),"EXCEDE O LIMITE DO DESCRITOR")</f>
        <v>0</v>
      </c>
    </row>
    <row r="60" spans="1:8" ht="20.100000000000001" customHeight="1" thickTop="1" thickBot="1">
      <c r="A60" s="55"/>
      <c r="B60" s="55"/>
      <c r="C60" s="55"/>
      <c r="D60" s="55"/>
      <c r="E60" s="55"/>
      <c r="F60" s="55"/>
      <c r="G60" s="56"/>
      <c r="H60"/>
    </row>
    <row r="61" spans="1:8" ht="20.100000000000001" customHeight="1" thickTop="1" thickBot="1">
      <c r="A61" s="57"/>
      <c r="B61" s="57"/>
      <c r="C61" s="57"/>
      <c r="D61" s="110" t="s">
        <v>165</v>
      </c>
      <c r="E61" s="110"/>
      <c r="F61" s="110"/>
      <c r="G61" s="58">
        <f>SUM(G7:G58)</f>
        <v>0</v>
      </c>
      <c r="H61" s="59">
        <f>SUM(H18,H22,H26,H32,H50,H55,H59)</f>
        <v>0</v>
      </c>
    </row>
    <row r="62" spans="1:8" ht="20.100000000000001" customHeight="1">
      <c r="A62" s="57"/>
      <c r="B62" s="57"/>
      <c r="C62" s="57"/>
      <c r="D62" s="57"/>
      <c r="E62" s="57"/>
      <c r="F62" s="57"/>
      <c r="G62" s="60"/>
    </row>
    <row r="63" spans="1:8" ht="20.100000000000001" customHeight="1">
      <c r="A63" s="57"/>
      <c r="B63" s="57"/>
      <c r="C63" s="57"/>
      <c r="D63" s="57"/>
      <c r="E63" s="57"/>
      <c r="F63" s="57"/>
      <c r="G63" s="60"/>
    </row>
    <row r="64" spans="1:8" ht="20.100000000000001" customHeight="1">
      <c r="A64" s="57"/>
      <c r="B64" s="57"/>
      <c r="C64" s="57"/>
      <c r="D64" s="57"/>
      <c r="E64" s="57"/>
      <c r="F64" s="57"/>
      <c r="G64" s="60"/>
    </row>
    <row r="65" spans="1:7" ht="20.100000000000001" customHeight="1">
      <c r="A65" s="57"/>
      <c r="B65" s="57"/>
      <c r="C65" s="57"/>
      <c r="D65" s="57"/>
      <c r="E65" s="57"/>
      <c r="F65" s="57"/>
      <c r="G65" s="60"/>
    </row>
    <row r="66" spans="1:7" ht="20.100000000000001" customHeight="1">
      <c r="A66" s="57"/>
      <c r="B66" s="57"/>
      <c r="C66" s="57"/>
      <c r="D66" s="57"/>
      <c r="E66" s="57"/>
      <c r="F66" s="57"/>
      <c r="G66" s="60"/>
    </row>
    <row r="67" spans="1:7" ht="20.100000000000001" customHeight="1">
      <c r="A67" s="55"/>
      <c r="B67" s="55"/>
      <c r="C67" s="55"/>
      <c r="D67" s="55"/>
      <c r="E67" s="55"/>
      <c r="F67" s="55"/>
      <c r="G67" s="56"/>
    </row>
    <row r="68" spans="1:7" ht="20.100000000000001" customHeight="1">
      <c r="A68" s="61"/>
      <c r="B68" s="62"/>
      <c r="C68" s="63"/>
      <c r="D68" s="62"/>
      <c r="E68" s="62"/>
      <c r="F68" s="62"/>
      <c r="G68" s="56"/>
    </row>
    <row r="69" spans="1:7" ht="20.100000000000001" customHeight="1">
      <c r="A69" s="61"/>
      <c r="B69" s="62"/>
      <c r="C69" s="63"/>
      <c r="D69" s="62"/>
      <c r="E69" s="62"/>
      <c r="F69" s="62"/>
      <c r="G69" s="56"/>
    </row>
    <row r="70" spans="1:7" ht="20.100000000000001" customHeight="1">
      <c r="A70" s="61"/>
      <c r="B70" s="62"/>
      <c r="C70" s="63"/>
      <c r="D70" s="62"/>
      <c r="E70" s="62"/>
      <c r="F70" s="62"/>
      <c r="G70" s="56"/>
    </row>
    <row r="71" spans="1:7" ht="20.100000000000001" customHeight="1">
      <c r="A71" s="61"/>
      <c r="B71" s="62"/>
      <c r="C71" s="63"/>
      <c r="D71" s="62"/>
      <c r="E71" s="62"/>
      <c r="F71" s="62"/>
      <c r="G71" s="56"/>
    </row>
    <row r="72" spans="1:7" ht="20.100000000000001" customHeight="1">
      <c r="A72" s="61"/>
      <c r="B72" s="62"/>
      <c r="C72" s="63"/>
      <c r="D72" s="62"/>
      <c r="E72" s="62"/>
      <c r="F72" s="62"/>
      <c r="G72" s="56"/>
    </row>
    <row r="73" spans="1:7" ht="20.100000000000001" customHeight="1">
      <c r="A73" s="61"/>
      <c r="B73" s="62"/>
      <c r="C73" s="63"/>
      <c r="D73" s="62"/>
      <c r="E73" s="62"/>
      <c r="F73" s="62"/>
      <c r="G73" s="56"/>
    </row>
    <row r="74" spans="1:7" ht="20.100000000000001" customHeight="1">
      <c r="A74" s="61"/>
      <c r="B74" s="62"/>
      <c r="C74" s="63"/>
      <c r="D74" s="62"/>
      <c r="E74" s="62"/>
      <c r="F74" s="62"/>
      <c r="G74" s="56"/>
    </row>
    <row r="75" spans="1:7" ht="20.100000000000001" customHeight="1">
      <c r="A75" s="61"/>
      <c r="B75" s="62"/>
      <c r="C75" s="63"/>
      <c r="D75" s="62"/>
      <c r="E75" s="62"/>
      <c r="F75" s="62"/>
      <c r="G75" s="56"/>
    </row>
    <row r="76" spans="1:7" ht="20.100000000000001" customHeight="1">
      <c r="A76" s="61"/>
      <c r="B76" s="62"/>
      <c r="C76" s="63"/>
      <c r="D76" s="62"/>
      <c r="E76" s="62"/>
      <c r="F76" s="62"/>
      <c r="G76" s="56"/>
    </row>
    <row r="77" spans="1:7" ht="20.100000000000001" customHeight="1">
      <c r="A77" s="61"/>
      <c r="B77" s="62"/>
      <c r="C77" s="63"/>
      <c r="D77" s="62"/>
      <c r="E77" s="62"/>
      <c r="F77" s="62"/>
      <c r="G77" s="56"/>
    </row>
    <row r="78" spans="1:7" ht="20.100000000000001" customHeight="1">
      <c r="A78" s="61"/>
      <c r="B78" s="62"/>
      <c r="C78" s="63"/>
      <c r="D78" s="62"/>
      <c r="E78" s="62"/>
      <c r="F78" s="62"/>
      <c r="G78" s="56"/>
    </row>
    <row r="79" spans="1:7" ht="20.100000000000001" customHeight="1">
      <c r="A79" s="61"/>
      <c r="B79" s="62"/>
      <c r="C79" s="63"/>
      <c r="D79" s="62"/>
      <c r="E79" s="62"/>
      <c r="F79" s="62"/>
      <c r="G79" s="56"/>
    </row>
    <row r="80" spans="1:7" ht="20.100000000000001" customHeight="1">
      <c r="A80" s="61"/>
      <c r="B80" s="62"/>
      <c r="C80" s="63"/>
      <c r="D80" s="62"/>
      <c r="E80" s="62"/>
      <c r="F80" s="62"/>
      <c r="G80" s="56"/>
    </row>
    <row r="81" spans="1:7" ht="20.100000000000001" customHeight="1">
      <c r="A81" s="61"/>
      <c r="B81" s="62"/>
      <c r="C81" s="63"/>
      <c r="D81" s="62"/>
      <c r="E81" s="62"/>
      <c r="F81" s="62"/>
      <c r="G81" s="56"/>
    </row>
    <row r="82" spans="1:7" ht="20.100000000000001" customHeight="1">
      <c r="A82" s="61"/>
      <c r="B82" s="62"/>
      <c r="C82" s="63"/>
      <c r="D82" s="62"/>
      <c r="E82" s="62"/>
      <c r="F82" s="62"/>
      <c r="G82" s="56"/>
    </row>
    <row r="83" spans="1:7" ht="20.100000000000001" customHeight="1">
      <c r="A83" s="61"/>
      <c r="B83" s="62"/>
      <c r="C83" s="63"/>
      <c r="D83" s="62"/>
      <c r="E83" s="62"/>
      <c r="F83" s="62"/>
      <c r="G83" s="56"/>
    </row>
    <row r="84" spans="1:7" ht="20.100000000000001" customHeight="1">
      <c r="A84" s="61"/>
      <c r="B84" s="62"/>
      <c r="C84" s="63"/>
      <c r="D84" s="62"/>
      <c r="E84" s="62"/>
      <c r="F84" s="62"/>
      <c r="G84" s="56"/>
    </row>
    <row r="85" spans="1:7" ht="20.100000000000001" customHeight="1">
      <c r="G85" s="56"/>
    </row>
    <row r="86" spans="1:7" ht="20.100000000000001" customHeight="1">
      <c r="G86" s="56"/>
    </row>
    <row r="87" spans="1:7" ht="20.100000000000001" customHeight="1">
      <c r="G87" s="56"/>
    </row>
    <row r="88" spans="1:7" ht="20.100000000000001" customHeight="1">
      <c r="G88" s="56"/>
    </row>
    <row r="89" spans="1:7" ht="20.100000000000001" customHeight="1">
      <c r="G89" s="56"/>
    </row>
    <row r="90" spans="1:7" ht="20.100000000000001" customHeight="1">
      <c r="G90" s="64"/>
    </row>
    <row r="91" spans="1:7" ht="20.100000000000001" customHeight="1">
      <c r="G91" s="56"/>
    </row>
    <row r="92" spans="1:7" ht="20.100000000000001" customHeight="1">
      <c r="G92" s="56"/>
    </row>
    <row r="93" spans="1:7" ht="20.100000000000001" customHeight="1">
      <c r="G93" s="56"/>
    </row>
    <row r="94" spans="1:7" ht="20.100000000000001" customHeight="1">
      <c r="G94" s="56"/>
    </row>
    <row r="95" spans="1:7" ht="20.100000000000001" customHeight="1">
      <c r="G95" s="56"/>
    </row>
    <row r="96" spans="1:7" ht="20.100000000000001" customHeight="1">
      <c r="G96" s="56"/>
    </row>
    <row r="97" spans="7:7" ht="20.100000000000001" customHeight="1">
      <c r="G97" s="56"/>
    </row>
    <row r="98" spans="7:7" ht="20.100000000000001" customHeight="1">
      <c r="G98" s="64"/>
    </row>
    <row r="99" spans="7:7" ht="20.100000000000001" customHeight="1">
      <c r="G99" s="56"/>
    </row>
    <row r="100" spans="7:7" ht="20.100000000000001" customHeight="1">
      <c r="G100" s="56"/>
    </row>
    <row r="101" spans="7:7" ht="20.100000000000001" customHeight="1">
      <c r="G101" s="56"/>
    </row>
    <row r="102" spans="7:7" ht="20.100000000000001" customHeight="1">
      <c r="G102" s="56"/>
    </row>
    <row r="103" spans="7:7" ht="20.100000000000001" customHeight="1">
      <c r="G103" s="56"/>
    </row>
    <row r="104" spans="7:7" ht="20.100000000000001" customHeight="1">
      <c r="G104" s="64"/>
    </row>
    <row r="105" spans="7:7" ht="20.100000000000001" customHeight="1">
      <c r="G105" s="56"/>
    </row>
    <row r="106" spans="7:7" ht="20.100000000000001" customHeight="1">
      <c r="G106" s="56"/>
    </row>
    <row r="107" spans="7:7" ht="20.100000000000001" customHeight="1">
      <c r="G107" s="56"/>
    </row>
    <row r="108" spans="7:7" ht="20.100000000000001" customHeight="1">
      <c r="G108" s="64"/>
    </row>
    <row r="109" spans="7:7" ht="20.100000000000001" customHeight="1">
      <c r="G109" s="56"/>
    </row>
    <row r="110" spans="7:7" ht="20.100000000000001" customHeight="1">
      <c r="G110" s="64"/>
    </row>
  </sheetData>
  <mergeCells count="6">
    <mergeCell ref="D61:F61"/>
    <mergeCell ref="A1:H1"/>
    <mergeCell ref="A2:H2"/>
    <mergeCell ref="A3:H3"/>
    <mergeCell ref="A4:A5"/>
    <mergeCell ref="B4:H5"/>
  </mergeCells>
  <phoneticPr fontId="0" type="noConversion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3"/>
  <sheetViews>
    <sheetView topLeftCell="C73" zoomScale="80" zoomScaleNormal="80" workbookViewId="0">
      <selection activeCell="H99" sqref="H99"/>
    </sheetView>
  </sheetViews>
  <sheetFormatPr defaultColWidth="8.7109375" defaultRowHeight="15"/>
  <cols>
    <col min="1" max="1" width="9.140625" style="65" customWidth="1"/>
    <col min="2" max="2" width="168.5703125" customWidth="1"/>
    <col min="3" max="3" width="10" style="65" customWidth="1"/>
    <col min="4" max="4" width="21.140625" style="65" customWidth="1"/>
    <col min="5" max="5" width="13.140625" style="65" customWidth="1"/>
    <col min="6" max="6" width="9.140625" style="65" customWidth="1"/>
    <col min="7" max="7" width="28" style="65" customWidth="1"/>
    <col min="8" max="8" width="25.7109375" style="65" customWidth="1"/>
  </cols>
  <sheetData>
    <row r="1" spans="1:8" ht="72.75" customHeight="1">
      <c r="A1" s="111" t="s">
        <v>0</v>
      </c>
      <c r="B1" s="111"/>
      <c r="C1" s="111"/>
      <c r="D1" s="111"/>
      <c r="E1" s="111"/>
      <c r="F1" s="111"/>
      <c r="G1" s="111"/>
      <c r="H1" s="111"/>
    </row>
    <row r="2" spans="1:8" ht="72.75" customHeight="1">
      <c r="A2" s="111" t="s">
        <v>1</v>
      </c>
      <c r="B2" s="111"/>
      <c r="C2" s="111"/>
      <c r="D2" s="111"/>
      <c r="E2" s="111"/>
      <c r="F2" s="111"/>
      <c r="G2" s="111"/>
      <c r="H2" s="111"/>
    </row>
    <row r="3" spans="1:8" ht="72.75" customHeight="1">
      <c r="A3" s="111" t="s">
        <v>2</v>
      </c>
      <c r="B3" s="111"/>
      <c r="C3" s="111"/>
      <c r="D3" s="111"/>
      <c r="E3" s="111"/>
      <c r="F3" s="111"/>
      <c r="G3" s="111"/>
      <c r="H3" s="111"/>
    </row>
    <row r="4" spans="1:8" ht="51" customHeight="1">
      <c r="A4" s="114" t="s">
        <v>166</v>
      </c>
      <c r="B4" s="114"/>
      <c r="C4" s="114"/>
      <c r="D4" s="114"/>
      <c r="E4" s="114"/>
      <c r="F4" s="114"/>
      <c r="G4" s="114"/>
      <c r="H4" s="114"/>
    </row>
    <row r="5" spans="1:8" ht="47.25">
      <c r="A5" s="66"/>
      <c r="B5" s="67" t="s">
        <v>167</v>
      </c>
      <c r="C5" s="37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8" t="s">
        <v>10</v>
      </c>
    </row>
    <row r="6" spans="1:8" s="71" customFormat="1" ht="15.75">
      <c r="A6" s="39">
        <v>117</v>
      </c>
      <c r="B6" s="68" t="s">
        <v>168</v>
      </c>
      <c r="C6" s="47">
        <v>10</v>
      </c>
      <c r="D6" s="43" t="s">
        <v>169</v>
      </c>
      <c r="E6" s="43">
        <v>1</v>
      </c>
      <c r="F6" s="43">
        <v>1</v>
      </c>
      <c r="G6" s="69"/>
      <c r="H6" s="70">
        <f>IF(G6&gt;E6,"EXCEDEU O LIMITE DE ITENS",C6*F6*G6)</f>
        <v>0</v>
      </c>
    </row>
    <row r="7" spans="1:8" s="71" customFormat="1" ht="15.75">
      <c r="A7" s="39">
        <v>118</v>
      </c>
      <c r="B7" s="68" t="s">
        <v>170</v>
      </c>
      <c r="C7" s="47">
        <v>5</v>
      </c>
      <c r="D7" s="43" t="s">
        <v>171</v>
      </c>
      <c r="E7" s="43">
        <v>2</v>
      </c>
      <c r="F7" s="43">
        <v>1</v>
      </c>
      <c r="G7" s="69"/>
      <c r="H7" s="70">
        <f>IF(G7&gt;E7,"EXCEDEU O LIMITE DE ITENS",C7*F7*G7)</f>
        <v>0</v>
      </c>
    </row>
    <row r="8" spans="1:8" s="71" customFormat="1" ht="16.5" thickBot="1">
      <c r="A8" s="39"/>
      <c r="B8" s="68"/>
      <c r="C8" s="47"/>
      <c r="D8" s="43"/>
      <c r="E8" s="43"/>
      <c r="F8" s="43"/>
      <c r="G8" s="26" t="s">
        <v>325</v>
      </c>
      <c r="H8" s="27">
        <f>IF(SUM(H6:H7)&lt;=10,SUM(H6:H7),"EXCEDE O LIMITE DO DESCRITOR")</f>
        <v>0</v>
      </c>
    </row>
    <row r="9" spans="1:8" ht="48" thickTop="1">
      <c r="A9" s="35"/>
      <c r="B9" s="67" t="s">
        <v>172</v>
      </c>
      <c r="C9" s="37" t="s">
        <v>5</v>
      </c>
      <c r="D9" s="36" t="s">
        <v>6</v>
      </c>
      <c r="E9" s="36" t="s">
        <v>7</v>
      </c>
      <c r="F9" s="36" t="s">
        <v>8</v>
      </c>
      <c r="G9" s="36" t="s">
        <v>9</v>
      </c>
      <c r="H9" s="38" t="s">
        <v>10</v>
      </c>
    </row>
    <row r="10" spans="1:8" ht="15.75">
      <c r="A10" s="39">
        <v>119</v>
      </c>
      <c r="B10" s="68" t="s">
        <v>173</v>
      </c>
      <c r="C10" s="47">
        <v>5</v>
      </c>
      <c r="D10" s="43" t="s">
        <v>24</v>
      </c>
      <c r="E10" s="43">
        <v>2</v>
      </c>
      <c r="F10" s="43">
        <v>2</v>
      </c>
      <c r="G10" s="69"/>
      <c r="H10" s="70">
        <f t="shared" ref="H10:H27" si="0">IF(G10&gt;E10,"EXCEDEU O LIMITE DE ITENS",C10*F10*G10)</f>
        <v>0</v>
      </c>
    </row>
    <row r="11" spans="1:8" ht="15.75" customHeight="1">
      <c r="A11" s="39">
        <f t="shared" ref="A11:A27" si="1">SUM(A10,1)</f>
        <v>120</v>
      </c>
      <c r="B11" s="68" t="s">
        <v>174</v>
      </c>
      <c r="C11" s="47">
        <v>5</v>
      </c>
      <c r="D11" s="43" t="s">
        <v>24</v>
      </c>
      <c r="E11" s="43">
        <v>2</v>
      </c>
      <c r="F11" s="43">
        <v>2</v>
      </c>
      <c r="G11" s="69"/>
      <c r="H11" s="70">
        <f t="shared" si="0"/>
        <v>0</v>
      </c>
    </row>
    <row r="12" spans="1:8" ht="15.75" customHeight="1">
      <c r="A12" s="39">
        <f t="shared" si="1"/>
        <v>121</v>
      </c>
      <c r="B12" s="68" t="s">
        <v>175</v>
      </c>
      <c r="C12" s="47">
        <v>5</v>
      </c>
      <c r="D12" s="43" t="s">
        <v>24</v>
      </c>
      <c r="E12" s="43">
        <v>2</v>
      </c>
      <c r="F12" s="43">
        <v>2</v>
      </c>
      <c r="G12" s="69"/>
      <c r="H12" s="70">
        <f t="shared" si="0"/>
        <v>0</v>
      </c>
    </row>
    <row r="13" spans="1:8" ht="15.75" customHeight="1">
      <c r="A13" s="39">
        <f t="shared" si="1"/>
        <v>122</v>
      </c>
      <c r="B13" s="68" t="s">
        <v>176</v>
      </c>
      <c r="C13" s="47">
        <v>5</v>
      </c>
      <c r="D13" s="43" t="s">
        <v>24</v>
      </c>
      <c r="E13" s="43">
        <v>2</v>
      </c>
      <c r="F13" s="43">
        <v>2</v>
      </c>
      <c r="G13" s="69"/>
      <c r="H13" s="70">
        <f t="shared" si="0"/>
        <v>0</v>
      </c>
    </row>
    <row r="14" spans="1:8" ht="15.75" customHeight="1">
      <c r="A14" s="39">
        <f t="shared" si="1"/>
        <v>123</v>
      </c>
      <c r="B14" s="68" t="s">
        <v>177</v>
      </c>
      <c r="C14" s="47">
        <v>5</v>
      </c>
      <c r="D14" s="43" t="s">
        <v>24</v>
      </c>
      <c r="E14" s="43">
        <v>2</v>
      </c>
      <c r="F14" s="43">
        <v>2</v>
      </c>
      <c r="G14" s="69"/>
      <c r="H14" s="70">
        <f t="shared" si="0"/>
        <v>0</v>
      </c>
    </row>
    <row r="15" spans="1:8" ht="15.75" customHeight="1">
      <c r="A15" s="39">
        <f t="shared" si="1"/>
        <v>124</v>
      </c>
      <c r="B15" s="68" t="s">
        <v>178</v>
      </c>
      <c r="C15" s="47">
        <v>5</v>
      </c>
      <c r="D15" s="43" t="s">
        <v>24</v>
      </c>
      <c r="E15" s="43">
        <v>2</v>
      </c>
      <c r="F15" s="43">
        <v>2</v>
      </c>
      <c r="G15" s="69"/>
      <c r="H15" s="70">
        <f t="shared" si="0"/>
        <v>0</v>
      </c>
    </row>
    <row r="16" spans="1:8" ht="15.75" customHeight="1">
      <c r="A16" s="39">
        <f t="shared" si="1"/>
        <v>125</v>
      </c>
      <c r="B16" s="68" t="s">
        <v>179</v>
      </c>
      <c r="C16" s="47">
        <v>5</v>
      </c>
      <c r="D16" s="43" t="s">
        <v>24</v>
      </c>
      <c r="E16" s="43">
        <v>2</v>
      </c>
      <c r="F16" s="43">
        <v>2</v>
      </c>
      <c r="G16" s="69"/>
      <c r="H16" s="70">
        <f t="shared" si="0"/>
        <v>0</v>
      </c>
    </row>
    <row r="17" spans="1:8" ht="15.75" customHeight="1">
      <c r="A17" s="39">
        <f t="shared" si="1"/>
        <v>126</v>
      </c>
      <c r="B17" s="68" t="s">
        <v>180</v>
      </c>
      <c r="C17" s="47">
        <v>5</v>
      </c>
      <c r="D17" s="43" t="s">
        <v>24</v>
      </c>
      <c r="E17" s="43">
        <v>2</v>
      </c>
      <c r="F17" s="43">
        <v>2</v>
      </c>
      <c r="G17" s="69"/>
      <c r="H17" s="70">
        <f t="shared" si="0"/>
        <v>0</v>
      </c>
    </row>
    <row r="18" spans="1:8" ht="15.75" customHeight="1">
      <c r="A18" s="39">
        <f t="shared" si="1"/>
        <v>127</v>
      </c>
      <c r="B18" s="68" t="s">
        <v>181</v>
      </c>
      <c r="C18" s="47">
        <v>5</v>
      </c>
      <c r="D18" s="43" t="s">
        <v>24</v>
      </c>
      <c r="E18" s="43">
        <v>2</v>
      </c>
      <c r="F18" s="43">
        <v>2</v>
      </c>
      <c r="G18" s="69"/>
      <c r="H18" s="70">
        <f t="shared" si="0"/>
        <v>0</v>
      </c>
    </row>
    <row r="19" spans="1:8" ht="15.75" customHeight="1">
      <c r="A19" s="39">
        <f t="shared" si="1"/>
        <v>128</v>
      </c>
      <c r="B19" s="68" t="s">
        <v>182</v>
      </c>
      <c r="C19" s="47">
        <v>5</v>
      </c>
      <c r="D19" s="43" t="s">
        <v>24</v>
      </c>
      <c r="E19" s="43">
        <v>2</v>
      </c>
      <c r="F19" s="43">
        <v>2</v>
      </c>
      <c r="G19" s="69"/>
      <c r="H19" s="70">
        <f t="shared" si="0"/>
        <v>0</v>
      </c>
    </row>
    <row r="20" spans="1:8" ht="15.75" customHeight="1">
      <c r="A20" s="39">
        <f t="shared" si="1"/>
        <v>129</v>
      </c>
      <c r="B20" s="68" t="s">
        <v>183</v>
      </c>
      <c r="C20" s="47">
        <v>5</v>
      </c>
      <c r="D20" s="43" t="s">
        <v>24</v>
      </c>
      <c r="E20" s="43">
        <v>2</v>
      </c>
      <c r="F20" s="43">
        <v>2</v>
      </c>
      <c r="G20" s="69"/>
      <c r="H20" s="70">
        <f t="shared" si="0"/>
        <v>0</v>
      </c>
    </row>
    <row r="21" spans="1:8" ht="15.75" customHeight="1">
      <c r="A21" s="39">
        <f t="shared" si="1"/>
        <v>130</v>
      </c>
      <c r="B21" s="68" t="s">
        <v>184</v>
      </c>
      <c r="C21" s="47">
        <v>5</v>
      </c>
      <c r="D21" s="43" t="s">
        <v>24</v>
      </c>
      <c r="E21" s="43">
        <v>2</v>
      </c>
      <c r="F21" s="43">
        <v>2</v>
      </c>
      <c r="G21" s="69"/>
      <c r="H21" s="70">
        <f t="shared" si="0"/>
        <v>0</v>
      </c>
    </row>
    <row r="22" spans="1:8" ht="15.75" customHeight="1">
      <c r="A22" s="39">
        <f t="shared" si="1"/>
        <v>131</v>
      </c>
      <c r="B22" s="68" t="s">
        <v>185</v>
      </c>
      <c r="C22" s="47">
        <v>5</v>
      </c>
      <c r="D22" s="43" t="s">
        <v>24</v>
      </c>
      <c r="E22" s="43">
        <v>2</v>
      </c>
      <c r="F22" s="43">
        <v>2</v>
      </c>
      <c r="G22" s="69"/>
      <c r="H22" s="70">
        <f t="shared" si="0"/>
        <v>0</v>
      </c>
    </row>
    <row r="23" spans="1:8" ht="15.75" customHeight="1">
      <c r="A23" s="39">
        <f t="shared" si="1"/>
        <v>132</v>
      </c>
      <c r="B23" s="68" t="s">
        <v>186</v>
      </c>
      <c r="C23" s="47">
        <v>2.5</v>
      </c>
      <c r="D23" s="43" t="s">
        <v>24</v>
      </c>
      <c r="E23" s="43">
        <v>4</v>
      </c>
      <c r="F23" s="43">
        <v>2</v>
      </c>
      <c r="G23" s="69"/>
      <c r="H23" s="70">
        <f t="shared" si="0"/>
        <v>0</v>
      </c>
    </row>
    <row r="24" spans="1:8" ht="15.75" customHeight="1">
      <c r="A24" s="39">
        <f t="shared" si="1"/>
        <v>133</v>
      </c>
      <c r="B24" s="68" t="s">
        <v>187</v>
      </c>
      <c r="C24" s="47">
        <v>5</v>
      </c>
      <c r="D24" s="43" t="s">
        <v>24</v>
      </c>
      <c r="E24" s="43">
        <v>2</v>
      </c>
      <c r="F24" s="43">
        <v>2</v>
      </c>
      <c r="G24" s="69"/>
      <c r="H24" s="70">
        <f t="shared" si="0"/>
        <v>0</v>
      </c>
    </row>
    <row r="25" spans="1:8" ht="15.75" customHeight="1">
      <c r="A25" s="39">
        <f t="shared" si="1"/>
        <v>134</v>
      </c>
      <c r="B25" s="68" t="s">
        <v>188</v>
      </c>
      <c r="C25" s="47">
        <v>5</v>
      </c>
      <c r="D25" s="43" t="s">
        <v>24</v>
      </c>
      <c r="E25" s="43">
        <v>2</v>
      </c>
      <c r="F25" s="43">
        <v>2</v>
      </c>
      <c r="G25" s="69"/>
      <c r="H25" s="70">
        <f t="shared" si="0"/>
        <v>0</v>
      </c>
    </row>
    <row r="26" spans="1:8" ht="15.75" customHeight="1">
      <c r="A26" s="39">
        <f t="shared" si="1"/>
        <v>135</v>
      </c>
      <c r="B26" s="68" t="s">
        <v>189</v>
      </c>
      <c r="C26" s="47">
        <v>5</v>
      </c>
      <c r="D26" s="43" t="s">
        <v>24</v>
      </c>
      <c r="E26" s="43">
        <v>2</v>
      </c>
      <c r="F26" s="43">
        <v>2</v>
      </c>
      <c r="G26" s="69"/>
      <c r="H26" s="70">
        <f t="shared" si="0"/>
        <v>0</v>
      </c>
    </row>
    <row r="27" spans="1:8" ht="15.75" customHeight="1">
      <c r="A27" s="39">
        <f t="shared" si="1"/>
        <v>136</v>
      </c>
      <c r="B27" s="68" t="s">
        <v>190</v>
      </c>
      <c r="C27" s="47">
        <v>5</v>
      </c>
      <c r="D27" s="43" t="s">
        <v>24</v>
      </c>
      <c r="E27" s="43">
        <v>2</v>
      </c>
      <c r="F27" s="43">
        <v>2</v>
      </c>
      <c r="G27" s="69"/>
      <c r="H27" s="70">
        <f t="shared" si="0"/>
        <v>0</v>
      </c>
    </row>
    <row r="28" spans="1:8" ht="15.75" customHeight="1" thickBot="1">
      <c r="A28" s="39"/>
      <c r="B28" s="68"/>
      <c r="C28" s="47"/>
      <c r="D28" s="43"/>
      <c r="E28" s="43"/>
      <c r="F28" s="43"/>
      <c r="G28" s="26" t="s">
        <v>325</v>
      </c>
      <c r="H28" s="27">
        <f>IF(SUM(H10:H27)&lt;=20,SUM(H10:H27),"EXCEDE O LIMITE DO DESCRITOR")</f>
        <v>0</v>
      </c>
    </row>
    <row r="29" spans="1:8" ht="48" thickTop="1">
      <c r="A29" s="35"/>
      <c r="B29" s="67" t="s">
        <v>191</v>
      </c>
      <c r="C29" s="37" t="s">
        <v>5</v>
      </c>
      <c r="D29" s="36" t="s">
        <v>6</v>
      </c>
      <c r="E29" s="36" t="s">
        <v>7</v>
      </c>
      <c r="F29" s="36" t="s">
        <v>8</v>
      </c>
      <c r="G29" s="36" t="s">
        <v>9</v>
      </c>
      <c r="H29" s="38" t="s">
        <v>10</v>
      </c>
    </row>
    <row r="30" spans="1:8" ht="15.75" customHeight="1">
      <c r="A30" s="39">
        <v>137</v>
      </c>
      <c r="B30" s="68" t="s">
        <v>192</v>
      </c>
      <c r="C30" s="47">
        <v>5</v>
      </c>
      <c r="D30" s="43" t="s">
        <v>193</v>
      </c>
      <c r="E30" s="43">
        <v>2</v>
      </c>
      <c r="F30" s="43">
        <v>1</v>
      </c>
      <c r="G30" s="69"/>
      <c r="H30" s="70">
        <f t="shared" ref="H30:H36" si="2">IF(G30&gt;E30,"EXCEDEU O LIMITE DE ITENS",C30*F30*G30)</f>
        <v>0</v>
      </c>
    </row>
    <row r="31" spans="1:8" ht="15.75" customHeight="1">
      <c r="A31" s="39">
        <f t="shared" ref="A31:A36" si="3">SUM(A30,1)</f>
        <v>138</v>
      </c>
      <c r="B31" s="68" t="s">
        <v>194</v>
      </c>
      <c r="C31" s="47">
        <v>2.5</v>
      </c>
      <c r="D31" s="43" t="s">
        <v>193</v>
      </c>
      <c r="E31" s="43">
        <v>4</v>
      </c>
      <c r="F31" s="43">
        <v>1</v>
      </c>
      <c r="G31" s="69"/>
      <c r="H31" s="70">
        <f t="shared" si="2"/>
        <v>0</v>
      </c>
    </row>
    <row r="32" spans="1:8" ht="15.75" customHeight="1">
      <c r="A32" s="39">
        <f t="shared" si="3"/>
        <v>139</v>
      </c>
      <c r="B32" s="68" t="s">
        <v>195</v>
      </c>
      <c r="C32" s="47">
        <v>5</v>
      </c>
      <c r="D32" s="43" t="s">
        <v>193</v>
      </c>
      <c r="E32" s="43">
        <v>2</v>
      </c>
      <c r="F32" s="43">
        <v>1</v>
      </c>
      <c r="G32" s="69"/>
      <c r="H32" s="70">
        <f t="shared" si="2"/>
        <v>0</v>
      </c>
    </row>
    <row r="33" spans="1:9" ht="15.75" customHeight="1">
      <c r="A33" s="39">
        <f t="shared" si="3"/>
        <v>140</v>
      </c>
      <c r="B33" s="68" t="s">
        <v>196</v>
      </c>
      <c r="C33" s="47">
        <v>2.5</v>
      </c>
      <c r="D33" s="43" t="s">
        <v>193</v>
      </c>
      <c r="E33" s="43">
        <v>4</v>
      </c>
      <c r="F33" s="43">
        <v>1</v>
      </c>
      <c r="G33" s="69"/>
      <c r="H33" s="70">
        <f t="shared" si="2"/>
        <v>0</v>
      </c>
    </row>
    <row r="34" spans="1:9" ht="15.75" customHeight="1">
      <c r="A34" s="39">
        <f t="shared" si="3"/>
        <v>141</v>
      </c>
      <c r="B34" s="68" t="s">
        <v>197</v>
      </c>
      <c r="C34" s="47">
        <v>5</v>
      </c>
      <c r="D34" s="43" t="s">
        <v>193</v>
      </c>
      <c r="E34" s="43">
        <v>2</v>
      </c>
      <c r="F34" s="43">
        <v>1</v>
      </c>
      <c r="G34" s="69"/>
      <c r="H34" s="70">
        <f t="shared" si="2"/>
        <v>0</v>
      </c>
    </row>
    <row r="35" spans="1:9" ht="15.75" customHeight="1">
      <c r="A35" s="39">
        <f t="shared" si="3"/>
        <v>142</v>
      </c>
      <c r="B35" s="68" t="s">
        <v>198</v>
      </c>
      <c r="C35" s="47">
        <v>5</v>
      </c>
      <c r="D35" s="43" t="s">
        <v>199</v>
      </c>
      <c r="E35" s="43">
        <v>2</v>
      </c>
      <c r="F35" s="43">
        <v>1</v>
      </c>
      <c r="G35" s="69"/>
      <c r="H35" s="70">
        <f t="shared" si="2"/>
        <v>0</v>
      </c>
    </row>
    <row r="36" spans="1:9" ht="15.75" customHeight="1">
      <c r="A36" s="39">
        <f t="shared" si="3"/>
        <v>143</v>
      </c>
      <c r="B36" s="68" t="s">
        <v>200</v>
      </c>
      <c r="C36" s="47">
        <v>2.5</v>
      </c>
      <c r="D36" s="43" t="s">
        <v>199</v>
      </c>
      <c r="E36" s="43">
        <v>4</v>
      </c>
      <c r="F36" s="43">
        <v>1</v>
      </c>
      <c r="G36" s="69"/>
      <c r="H36" s="70">
        <f t="shared" si="2"/>
        <v>0</v>
      </c>
    </row>
    <row r="37" spans="1:9" ht="15.75" customHeight="1" thickBot="1">
      <c r="A37" s="39"/>
      <c r="B37" s="68"/>
      <c r="C37" s="47"/>
      <c r="D37" s="43"/>
      <c r="E37" s="43"/>
      <c r="F37" s="43"/>
      <c r="G37" s="26" t="s">
        <v>325</v>
      </c>
      <c r="H37" s="27">
        <f>IF(SUM(H30:H36)&lt;=10,SUM(H30:H36),"EXCEDE O LIMITE DO DESCRITOR")</f>
        <v>0</v>
      </c>
    </row>
    <row r="38" spans="1:9" ht="48" thickTop="1">
      <c r="A38" s="35"/>
      <c r="B38" s="67" t="s">
        <v>201</v>
      </c>
      <c r="C38" s="37" t="s">
        <v>5</v>
      </c>
      <c r="D38" s="36" t="s">
        <v>6</v>
      </c>
      <c r="E38" s="36" t="s">
        <v>7</v>
      </c>
      <c r="F38" s="36" t="s">
        <v>8</v>
      </c>
      <c r="G38" s="36" t="s">
        <v>9</v>
      </c>
      <c r="H38" s="38" t="s">
        <v>10</v>
      </c>
    </row>
    <row r="39" spans="1:9" ht="15.75" customHeight="1">
      <c r="A39" s="39">
        <v>144</v>
      </c>
      <c r="B39" s="68" t="s">
        <v>202</v>
      </c>
      <c r="C39" s="47">
        <v>5</v>
      </c>
      <c r="D39" s="43" t="s">
        <v>203</v>
      </c>
      <c r="E39" s="43">
        <v>2</v>
      </c>
      <c r="F39" s="43">
        <v>1</v>
      </c>
      <c r="G39" s="69"/>
      <c r="H39" s="70">
        <f>IF(G39&gt;E39,"EXCEDEU O LIMITE DE ITENS",C39*F39*G39)</f>
        <v>0</v>
      </c>
    </row>
    <row r="40" spans="1:9" ht="15.75" customHeight="1">
      <c r="A40" s="39">
        <f>SUM(A39,1)</f>
        <v>145</v>
      </c>
      <c r="B40" s="68" t="s">
        <v>204</v>
      </c>
      <c r="C40" s="47">
        <v>5</v>
      </c>
      <c r="D40" s="43" t="s">
        <v>203</v>
      </c>
      <c r="E40" s="43">
        <v>2</v>
      </c>
      <c r="F40" s="43">
        <v>1</v>
      </c>
      <c r="G40" s="69"/>
      <c r="H40" s="70">
        <f>IF(G40&gt;E40,"EXCEDEU O LIMITE DE ITENS",C40*F40*G40)</f>
        <v>0</v>
      </c>
    </row>
    <row r="41" spans="1:9" ht="15.75" customHeight="1">
      <c r="A41" s="39">
        <f>SUM(A40,1)</f>
        <v>146</v>
      </c>
      <c r="B41" s="68" t="s">
        <v>205</v>
      </c>
      <c r="C41" s="47">
        <v>5</v>
      </c>
      <c r="D41" s="43" t="s">
        <v>203</v>
      </c>
      <c r="E41" s="43">
        <v>2</v>
      </c>
      <c r="F41" s="43">
        <v>1</v>
      </c>
      <c r="G41" s="69"/>
      <c r="H41" s="70">
        <f>IF(G41&gt;E41,"EXCEDEU O LIMITE DE ITENS",C41*F41*G41)</f>
        <v>0</v>
      </c>
    </row>
    <row r="42" spans="1:9" ht="15.75" customHeight="1">
      <c r="A42" s="39">
        <f>SUM(A41,1)</f>
        <v>147</v>
      </c>
      <c r="B42" s="68" t="s">
        <v>206</v>
      </c>
      <c r="C42" s="47">
        <v>5</v>
      </c>
      <c r="D42" s="43" t="s">
        <v>203</v>
      </c>
      <c r="E42" s="43">
        <v>2</v>
      </c>
      <c r="F42" s="43">
        <v>1</v>
      </c>
      <c r="G42" s="69"/>
      <c r="H42" s="70">
        <f>IF(G42&gt;E42,"EXCEDEU O LIMITE DE ITENS",C42*F42*G42)</f>
        <v>0</v>
      </c>
      <c r="I42" t="s">
        <v>207</v>
      </c>
    </row>
    <row r="43" spans="1:9" ht="15.75" customHeight="1">
      <c r="A43" s="39">
        <f>SUM(A42,1)</f>
        <v>148</v>
      </c>
      <c r="B43" s="68" t="s">
        <v>208</v>
      </c>
      <c r="C43" s="47">
        <v>10</v>
      </c>
      <c r="D43" s="43" t="s">
        <v>199</v>
      </c>
      <c r="E43" s="43">
        <v>1</v>
      </c>
      <c r="F43" s="43">
        <v>1</v>
      </c>
      <c r="G43" s="69"/>
      <c r="H43" s="70">
        <f>IF(G43&gt;E43,"EXCEDEU O LIMITE DE ITENS",C43*F43*G43)</f>
        <v>0</v>
      </c>
    </row>
    <row r="44" spans="1:9" ht="15.75" customHeight="1" thickBot="1">
      <c r="A44" s="39"/>
      <c r="B44" s="68"/>
      <c r="C44" s="47"/>
      <c r="D44" s="43"/>
      <c r="E44" s="43"/>
      <c r="F44" s="43"/>
      <c r="G44" s="26" t="s">
        <v>325</v>
      </c>
      <c r="H44" s="27">
        <f>IF(SUM(H39:H43)&lt;=10,SUM(H39:H43),"EXCEDE O LIMITE DO DESCRITOR")</f>
        <v>0</v>
      </c>
    </row>
    <row r="45" spans="1:9" ht="48" thickTop="1">
      <c r="A45" s="35"/>
      <c r="B45" s="67" t="s">
        <v>209</v>
      </c>
      <c r="C45" s="37" t="s">
        <v>5</v>
      </c>
      <c r="D45" s="36" t="s">
        <v>6</v>
      </c>
      <c r="E45" s="36" t="s">
        <v>7</v>
      </c>
      <c r="F45" s="36" t="s">
        <v>8</v>
      </c>
      <c r="G45" s="36" t="s">
        <v>9</v>
      </c>
      <c r="H45" s="38" t="s">
        <v>10</v>
      </c>
    </row>
    <row r="46" spans="1:9" ht="15.75" customHeight="1">
      <c r="A46" s="39">
        <v>149</v>
      </c>
      <c r="B46" s="68" t="s">
        <v>210</v>
      </c>
      <c r="C46" s="47">
        <v>5</v>
      </c>
      <c r="D46" s="43" t="s">
        <v>21</v>
      </c>
      <c r="E46" s="43">
        <v>2</v>
      </c>
      <c r="F46" s="43">
        <v>1</v>
      </c>
      <c r="G46" s="69"/>
      <c r="H46" s="70">
        <f>IF(G46&gt;E46,"EXCEDEU O LIMITE DE ITENS",C46*F46*G46)</f>
        <v>0</v>
      </c>
    </row>
    <row r="47" spans="1:9" ht="15.75" customHeight="1">
      <c r="A47" s="39">
        <f>SUM(A46,1)</f>
        <v>150</v>
      </c>
      <c r="B47" s="68" t="s">
        <v>211</v>
      </c>
      <c r="C47" s="47">
        <v>5</v>
      </c>
      <c r="D47" s="43" t="s">
        <v>21</v>
      </c>
      <c r="E47" s="43">
        <v>2</v>
      </c>
      <c r="F47" s="43">
        <v>1</v>
      </c>
      <c r="G47" s="69"/>
      <c r="H47" s="70">
        <f>IF(G47&gt;E47,"EXCEDEU O LIMITE DE ITENS",C47*F47*G47)</f>
        <v>0</v>
      </c>
    </row>
    <row r="48" spans="1:9" ht="15.75" customHeight="1">
      <c r="A48" s="39">
        <f>SUM(A47,1)</f>
        <v>151</v>
      </c>
      <c r="B48" s="68" t="s">
        <v>212</v>
      </c>
      <c r="C48" s="47">
        <v>5</v>
      </c>
      <c r="D48" s="43" t="s">
        <v>21</v>
      </c>
      <c r="E48" s="43">
        <v>2</v>
      </c>
      <c r="F48" s="43">
        <v>1</v>
      </c>
      <c r="G48" s="69"/>
      <c r="H48" s="70">
        <f>IF(G48&gt;E48,"EXCEDEU O LIMITE DE ITENS",C48*F48*G48)</f>
        <v>0</v>
      </c>
    </row>
    <row r="49" spans="1:8" ht="15.75" customHeight="1" thickBot="1">
      <c r="A49" s="39"/>
      <c r="B49" s="68"/>
      <c r="C49" s="47"/>
      <c r="D49" s="43"/>
      <c r="E49" s="43"/>
      <c r="F49" s="43"/>
      <c r="G49" s="26" t="s">
        <v>325</v>
      </c>
      <c r="H49" s="27">
        <f>IF(SUM(H46:H48)&lt;=20,SUM(H46:H48),"EXCEDE O LIMITE DO DESCRITOR")</f>
        <v>0</v>
      </c>
    </row>
    <row r="50" spans="1:8" ht="48" thickTop="1">
      <c r="A50" s="35"/>
      <c r="B50" s="67" t="s">
        <v>213</v>
      </c>
      <c r="C50" s="37" t="s">
        <v>5</v>
      </c>
      <c r="D50" s="36" t="s">
        <v>6</v>
      </c>
      <c r="E50" s="36" t="s">
        <v>7</v>
      </c>
      <c r="F50" s="36" t="s">
        <v>8</v>
      </c>
      <c r="G50" s="36" t="s">
        <v>9</v>
      </c>
      <c r="H50" s="38" t="s">
        <v>10</v>
      </c>
    </row>
    <row r="51" spans="1:8" ht="15.75" customHeight="1">
      <c r="A51" s="39">
        <v>152</v>
      </c>
      <c r="B51" s="68" t="s">
        <v>214</v>
      </c>
      <c r="C51" s="47">
        <v>10</v>
      </c>
      <c r="D51" s="43" t="s">
        <v>55</v>
      </c>
      <c r="E51" s="43">
        <v>1</v>
      </c>
      <c r="F51" s="43">
        <v>1</v>
      </c>
      <c r="G51" s="69"/>
      <c r="H51" s="70">
        <f>IF(G51&gt;E51,"EXCEDEU O LIMITE DE ITENS",C51*F51*G51)</f>
        <v>0</v>
      </c>
    </row>
    <row r="52" spans="1:8" ht="15.75" customHeight="1" thickBot="1">
      <c r="A52" s="39"/>
      <c r="B52" s="68"/>
      <c r="C52" s="47"/>
      <c r="D52" s="43"/>
      <c r="E52" s="43"/>
      <c r="F52" s="43"/>
      <c r="G52" s="26" t="s">
        <v>325</v>
      </c>
      <c r="H52" s="27">
        <f>IF(H51&lt;=10,H51,"EXCEDE O LIMITE DO DESCRITOR")</f>
        <v>0</v>
      </c>
    </row>
    <row r="53" spans="1:8" ht="48" thickTop="1">
      <c r="A53" s="35"/>
      <c r="B53" s="67" t="s">
        <v>215</v>
      </c>
      <c r="C53" s="37" t="s">
        <v>5</v>
      </c>
      <c r="D53" s="36" t="s">
        <v>6</v>
      </c>
      <c r="E53" s="36" t="s">
        <v>7</v>
      </c>
      <c r="F53" s="36" t="s">
        <v>8</v>
      </c>
      <c r="G53" s="36" t="s">
        <v>9</v>
      </c>
      <c r="H53" s="38" t="s">
        <v>10</v>
      </c>
    </row>
    <row r="54" spans="1:8" ht="15.75" customHeight="1">
      <c r="A54" s="39">
        <v>153</v>
      </c>
      <c r="B54" s="68" t="s">
        <v>216</v>
      </c>
      <c r="C54" s="47">
        <v>5</v>
      </c>
      <c r="D54" s="43" t="s">
        <v>39</v>
      </c>
      <c r="E54" s="43">
        <v>2</v>
      </c>
      <c r="F54" s="43">
        <v>3</v>
      </c>
      <c r="G54" s="69"/>
      <c r="H54" s="70">
        <f t="shared" ref="H54:H91" si="4">IF(G54&gt;E54,"EXCEDEU O LIMITE DE ITENS",C54*F54*G54)</f>
        <v>0</v>
      </c>
    </row>
    <row r="55" spans="1:8" ht="15.75" customHeight="1">
      <c r="A55" s="39">
        <f t="shared" ref="A55:A91" si="5">SUM(A54,1)</f>
        <v>154</v>
      </c>
      <c r="B55" s="68" t="s">
        <v>217</v>
      </c>
      <c r="C55" s="47">
        <v>2</v>
      </c>
      <c r="D55" s="43" t="s">
        <v>24</v>
      </c>
      <c r="E55" s="43">
        <v>5</v>
      </c>
      <c r="F55" s="43">
        <v>3</v>
      </c>
      <c r="G55" s="69"/>
      <c r="H55" s="70">
        <f t="shared" si="4"/>
        <v>0</v>
      </c>
    </row>
    <row r="56" spans="1:8" ht="15.75" customHeight="1">
      <c r="A56" s="39">
        <f t="shared" si="5"/>
        <v>155</v>
      </c>
      <c r="B56" s="68" t="s">
        <v>218</v>
      </c>
      <c r="C56" s="47">
        <v>5</v>
      </c>
      <c r="D56" s="43" t="s">
        <v>219</v>
      </c>
      <c r="E56" s="43">
        <v>2</v>
      </c>
      <c r="F56" s="43">
        <v>3</v>
      </c>
      <c r="G56" s="69"/>
      <c r="H56" s="70">
        <f t="shared" si="4"/>
        <v>0</v>
      </c>
    </row>
    <row r="57" spans="1:8" ht="15.75" customHeight="1">
      <c r="A57" s="39">
        <f t="shared" si="5"/>
        <v>156</v>
      </c>
      <c r="B57" s="68" t="s">
        <v>220</v>
      </c>
      <c r="C57" s="47">
        <v>2</v>
      </c>
      <c r="D57" s="43" t="s">
        <v>221</v>
      </c>
      <c r="E57" s="43">
        <v>5</v>
      </c>
      <c r="F57" s="43">
        <v>3</v>
      </c>
      <c r="G57" s="69"/>
      <c r="H57" s="70">
        <f t="shared" si="4"/>
        <v>0</v>
      </c>
    </row>
    <row r="58" spans="1:8" ht="15.75" customHeight="1">
      <c r="A58" s="39">
        <f t="shared" si="5"/>
        <v>157</v>
      </c>
      <c r="B58" s="68" t="s">
        <v>222</v>
      </c>
      <c r="C58" s="47">
        <v>5</v>
      </c>
      <c r="D58" s="43" t="s">
        <v>219</v>
      </c>
      <c r="E58" s="43">
        <v>2</v>
      </c>
      <c r="F58" s="43">
        <v>3</v>
      </c>
      <c r="G58" s="69"/>
      <c r="H58" s="70">
        <f t="shared" si="4"/>
        <v>0</v>
      </c>
    </row>
    <row r="59" spans="1:8" ht="15.75" customHeight="1">
      <c r="A59" s="39">
        <f t="shared" si="5"/>
        <v>158</v>
      </c>
      <c r="B59" s="68" t="s">
        <v>223</v>
      </c>
      <c r="C59" s="47">
        <v>2</v>
      </c>
      <c r="D59" s="43" t="s">
        <v>219</v>
      </c>
      <c r="E59" s="43">
        <v>5</v>
      </c>
      <c r="F59" s="43">
        <v>3</v>
      </c>
      <c r="G59" s="69"/>
      <c r="H59" s="70">
        <f t="shared" si="4"/>
        <v>0</v>
      </c>
    </row>
    <row r="60" spans="1:8" ht="15.75" customHeight="1">
      <c r="A60" s="39">
        <f t="shared" si="5"/>
        <v>159</v>
      </c>
      <c r="B60" s="68" t="s">
        <v>224</v>
      </c>
      <c r="C60" s="47">
        <v>2.5</v>
      </c>
      <c r="D60" s="43" t="s">
        <v>225</v>
      </c>
      <c r="E60" s="43">
        <v>4</v>
      </c>
      <c r="F60" s="43">
        <v>3</v>
      </c>
      <c r="G60" s="69"/>
      <c r="H60" s="70">
        <f t="shared" si="4"/>
        <v>0</v>
      </c>
    </row>
    <row r="61" spans="1:8" ht="15.75" customHeight="1">
      <c r="A61" s="39">
        <f t="shared" si="5"/>
        <v>160</v>
      </c>
      <c r="B61" s="68" t="s">
        <v>226</v>
      </c>
      <c r="C61" s="47">
        <v>2</v>
      </c>
      <c r="D61" s="43" t="s">
        <v>225</v>
      </c>
      <c r="E61" s="43">
        <v>5</v>
      </c>
      <c r="F61" s="43">
        <v>3</v>
      </c>
      <c r="G61" s="69"/>
      <c r="H61" s="70">
        <f t="shared" si="4"/>
        <v>0</v>
      </c>
    </row>
    <row r="62" spans="1:8" ht="15.75" customHeight="1">
      <c r="A62" s="39">
        <f t="shared" si="5"/>
        <v>161</v>
      </c>
      <c r="B62" s="68" t="s">
        <v>227</v>
      </c>
      <c r="C62" s="47">
        <v>2</v>
      </c>
      <c r="D62" s="43" t="s">
        <v>225</v>
      </c>
      <c r="E62" s="43">
        <v>5</v>
      </c>
      <c r="F62" s="43">
        <v>3</v>
      </c>
      <c r="G62" s="69"/>
      <c r="H62" s="70">
        <f t="shared" si="4"/>
        <v>0</v>
      </c>
    </row>
    <row r="63" spans="1:8" ht="15.75" customHeight="1">
      <c r="A63" s="39">
        <f t="shared" si="5"/>
        <v>162</v>
      </c>
      <c r="B63" s="68" t="s">
        <v>228</v>
      </c>
      <c r="C63" s="47">
        <v>2.5</v>
      </c>
      <c r="D63" s="43" t="s">
        <v>229</v>
      </c>
      <c r="E63" s="43">
        <v>4</v>
      </c>
      <c r="F63" s="43">
        <v>3</v>
      </c>
      <c r="G63" s="69"/>
      <c r="H63" s="70">
        <f t="shared" si="4"/>
        <v>0</v>
      </c>
    </row>
    <row r="64" spans="1:8" ht="15.75" customHeight="1">
      <c r="A64" s="39">
        <f t="shared" si="5"/>
        <v>163</v>
      </c>
      <c r="B64" s="68" t="s">
        <v>230</v>
      </c>
      <c r="C64" s="47">
        <v>2.5</v>
      </c>
      <c r="D64" s="43" t="s">
        <v>229</v>
      </c>
      <c r="E64" s="43">
        <v>4</v>
      </c>
      <c r="F64" s="43">
        <v>3</v>
      </c>
      <c r="G64" s="69"/>
      <c r="H64" s="70">
        <f t="shared" si="4"/>
        <v>0</v>
      </c>
    </row>
    <row r="65" spans="1:8" ht="15.75" customHeight="1">
      <c r="A65" s="39">
        <f t="shared" si="5"/>
        <v>164</v>
      </c>
      <c r="B65" s="68" t="s">
        <v>231</v>
      </c>
      <c r="C65" s="47">
        <v>2</v>
      </c>
      <c r="D65" s="43" t="s">
        <v>232</v>
      </c>
      <c r="E65" s="43">
        <v>5</v>
      </c>
      <c r="F65" s="43">
        <v>3</v>
      </c>
      <c r="G65" s="69"/>
      <c r="H65" s="70">
        <f t="shared" si="4"/>
        <v>0</v>
      </c>
    </row>
    <row r="66" spans="1:8" ht="15.75" customHeight="1">
      <c r="A66" s="39">
        <f t="shared" si="5"/>
        <v>165</v>
      </c>
      <c r="B66" s="68" t="s">
        <v>233</v>
      </c>
      <c r="C66" s="47">
        <v>1</v>
      </c>
      <c r="D66" s="43" t="s">
        <v>24</v>
      </c>
      <c r="E66" s="43">
        <v>10</v>
      </c>
      <c r="F66" s="43">
        <v>3</v>
      </c>
      <c r="G66" s="69"/>
      <c r="H66" s="70">
        <f t="shared" si="4"/>
        <v>0</v>
      </c>
    </row>
    <row r="67" spans="1:8" ht="15.75" customHeight="1">
      <c r="A67" s="39">
        <f t="shared" si="5"/>
        <v>166</v>
      </c>
      <c r="B67" s="68" t="s">
        <v>234</v>
      </c>
      <c r="C67" s="47">
        <v>2</v>
      </c>
      <c r="D67" s="43" t="s">
        <v>203</v>
      </c>
      <c r="E67" s="43">
        <v>5</v>
      </c>
      <c r="F67" s="43">
        <v>3</v>
      </c>
      <c r="G67" s="69"/>
      <c r="H67" s="70">
        <f t="shared" si="4"/>
        <v>0</v>
      </c>
    </row>
    <row r="68" spans="1:8" ht="15.75" customHeight="1">
      <c r="A68" s="39">
        <f t="shared" si="5"/>
        <v>167</v>
      </c>
      <c r="B68" s="68" t="s">
        <v>235</v>
      </c>
      <c r="C68" s="47">
        <v>1</v>
      </c>
      <c r="D68" s="43" t="s">
        <v>236</v>
      </c>
      <c r="E68" s="43">
        <v>10</v>
      </c>
      <c r="F68" s="43">
        <v>3</v>
      </c>
      <c r="G68" s="69"/>
      <c r="H68" s="70">
        <f t="shared" si="4"/>
        <v>0</v>
      </c>
    </row>
    <row r="69" spans="1:8" ht="15.75" customHeight="1">
      <c r="A69" s="39">
        <f t="shared" si="5"/>
        <v>168</v>
      </c>
      <c r="B69" s="68" t="s">
        <v>237</v>
      </c>
      <c r="C69" s="47">
        <v>1</v>
      </c>
      <c r="D69" s="43" t="s">
        <v>238</v>
      </c>
      <c r="E69" s="43">
        <v>10</v>
      </c>
      <c r="F69" s="43">
        <v>3</v>
      </c>
      <c r="G69" s="69"/>
      <c r="H69" s="70">
        <f t="shared" si="4"/>
        <v>0</v>
      </c>
    </row>
    <row r="70" spans="1:8" ht="15.75" customHeight="1">
      <c r="A70" s="39">
        <f t="shared" si="5"/>
        <v>169</v>
      </c>
      <c r="B70" s="68" t="s">
        <v>239</v>
      </c>
      <c r="C70" s="47">
        <v>2</v>
      </c>
      <c r="D70" s="43" t="s">
        <v>238</v>
      </c>
      <c r="E70" s="43">
        <v>5</v>
      </c>
      <c r="F70" s="43">
        <v>3</v>
      </c>
      <c r="G70" s="69"/>
      <c r="H70" s="70">
        <f t="shared" si="4"/>
        <v>0</v>
      </c>
    </row>
    <row r="71" spans="1:8" ht="15.75" customHeight="1">
      <c r="A71" s="39">
        <f t="shared" si="5"/>
        <v>170</v>
      </c>
      <c r="B71" s="68" t="s">
        <v>240</v>
      </c>
      <c r="C71" s="47">
        <v>1</v>
      </c>
      <c r="D71" s="43" t="s">
        <v>55</v>
      </c>
      <c r="E71" s="43">
        <v>10</v>
      </c>
      <c r="F71" s="43">
        <v>3</v>
      </c>
      <c r="G71" s="69"/>
      <c r="H71" s="70">
        <f t="shared" si="4"/>
        <v>0</v>
      </c>
    </row>
    <row r="72" spans="1:8" ht="15.75" customHeight="1">
      <c r="A72" s="39">
        <f t="shared" si="5"/>
        <v>171</v>
      </c>
      <c r="B72" s="68" t="s">
        <v>241</v>
      </c>
      <c r="C72" s="47">
        <v>2</v>
      </c>
      <c r="D72" s="43" t="s">
        <v>55</v>
      </c>
      <c r="E72" s="43">
        <v>5</v>
      </c>
      <c r="F72" s="43">
        <v>3</v>
      </c>
      <c r="G72" s="69"/>
      <c r="H72" s="70">
        <f t="shared" si="4"/>
        <v>0</v>
      </c>
    </row>
    <row r="73" spans="1:8" ht="15.75" customHeight="1">
      <c r="A73" s="39">
        <f t="shared" si="5"/>
        <v>172</v>
      </c>
      <c r="B73" s="68" t="s">
        <v>242</v>
      </c>
      <c r="C73" s="47">
        <v>1</v>
      </c>
      <c r="D73" s="43" t="s">
        <v>243</v>
      </c>
      <c r="E73" s="43">
        <v>10</v>
      </c>
      <c r="F73" s="43">
        <v>3</v>
      </c>
      <c r="G73" s="69"/>
      <c r="H73" s="70">
        <f t="shared" si="4"/>
        <v>0</v>
      </c>
    </row>
    <row r="74" spans="1:8" ht="15.75" customHeight="1">
      <c r="A74" s="39">
        <f t="shared" si="5"/>
        <v>173</v>
      </c>
      <c r="B74" s="68" t="s">
        <v>244</v>
      </c>
      <c r="C74" s="47">
        <v>2</v>
      </c>
      <c r="D74" s="43" t="s">
        <v>203</v>
      </c>
      <c r="E74" s="43">
        <v>5</v>
      </c>
      <c r="F74" s="43">
        <v>3</v>
      </c>
      <c r="G74" s="69"/>
      <c r="H74" s="70">
        <f t="shared" si="4"/>
        <v>0</v>
      </c>
    </row>
    <row r="75" spans="1:8" ht="15.75" customHeight="1">
      <c r="A75" s="39">
        <f t="shared" si="5"/>
        <v>174</v>
      </c>
      <c r="B75" s="68" t="s">
        <v>245</v>
      </c>
      <c r="C75" s="47">
        <v>1</v>
      </c>
      <c r="D75" s="43" t="s">
        <v>103</v>
      </c>
      <c r="E75" s="43">
        <v>10</v>
      </c>
      <c r="F75" s="43">
        <v>3</v>
      </c>
      <c r="G75" s="69"/>
      <c r="H75" s="70">
        <f t="shared" si="4"/>
        <v>0</v>
      </c>
    </row>
    <row r="76" spans="1:8" ht="15.75" customHeight="1">
      <c r="A76" s="39">
        <f t="shared" si="5"/>
        <v>175</v>
      </c>
      <c r="B76" s="68" t="s">
        <v>246</v>
      </c>
      <c r="C76" s="47">
        <v>2</v>
      </c>
      <c r="D76" s="43" t="s">
        <v>103</v>
      </c>
      <c r="E76" s="43">
        <v>5</v>
      </c>
      <c r="F76" s="43">
        <v>3</v>
      </c>
      <c r="G76" s="69"/>
      <c r="H76" s="70">
        <f t="shared" si="4"/>
        <v>0</v>
      </c>
    </row>
    <row r="77" spans="1:8" ht="15.75" customHeight="1">
      <c r="A77" s="39">
        <f t="shared" si="5"/>
        <v>176</v>
      </c>
      <c r="B77" s="68" t="s">
        <v>247</v>
      </c>
      <c r="C77" s="47">
        <v>2</v>
      </c>
      <c r="D77" s="43" t="s">
        <v>103</v>
      </c>
      <c r="E77" s="43">
        <v>5</v>
      </c>
      <c r="F77" s="43">
        <v>3</v>
      </c>
      <c r="G77" s="69"/>
      <c r="H77" s="70">
        <f t="shared" si="4"/>
        <v>0</v>
      </c>
    </row>
    <row r="78" spans="1:8" ht="15.75" customHeight="1">
      <c r="A78" s="39">
        <f t="shared" si="5"/>
        <v>177</v>
      </c>
      <c r="B78" s="68" t="s">
        <v>248</v>
      </c>
      <c r="C78" s="47">
        <v>2</v>
      </c>
      <c r="D78" s="43" t="s">
        <v>103</v>
      </c>
      <c r="E78" s="43">
        <v>5</v>
      </c>
      <c r="F78" s="43">
        <v>3</v>
      </c>
      <c r="G78" s="69"/>
      <c r="H78" s="70">
        <f t="shared" si="4"/>
        <v>0</v>
      </c>
    </row>
    <row r="79" spans="1:8" ht="15.75" customHeight="1">
      <c r="A79" s="39">
        <f t="shared" si="5"/>
        <v>178</v>
      </c>
      <c r="B79" s="68" t="s">
        <v>249</v>
      </c>
      <c r="C79" s="47">
        <v>2</v>
      </c>
      <c r="D79" s="43" t="s">
        <v>250</v>
      </c>
      <c r="E79" s="43">
        <v>5</v>
      </c>
      <c r="F79" s="43">
        <v>3</v>
      </c>
      <c r="G79" s="69"/>
      <c r="H79" s="70">
        <f t="shared" si="4"/>
        <v>0</v>
      </c>
    </row>
    <row r="80" spans="1:8" ht="15.75" customHeight="1">
      <c r="A80" s="39">
        <f t="shared" si="5"/>
        <v>179</v>
      </c>
      <c r="B80" s="68" t="s">
        <v>251</v>
      </c>
      <c r="C80" s="47">
        <v>2</v>
      </c>
      <c r="D80" s="43" t="s">
        <v>219</v>
      </c>
      <c r="E80" s="43">
        <v>5</v>
      </c>
      <c r="F80" s="43">
        <v>3</v>
      </c>
      <c r="G80" s="69"/>
      <c r="H80" s="70">
        <f t="shared" si="4"/>
        <v>0</v>
      </c>
    </row>
    <row r="81" spans="1:8" ht="15.75" customHeight="1">
      <c r="A81" s="39">
        <f t="shared" si="5"/>
        <v>180</v>
      </c>
      <c r="B81" s="68" t="s">
        <v>252</v>
      </c>
      <c r="C81" s="47">
        <v>1</v>
      </c>
      <c r="D81" s="43" t="s">
        <v>219</v>
      </c>
      <c r="E81" s="43">
        <v>10</v>
      </c>
      <c r="F81" s="43">
        <v>3</v>
      </c>
      <c r="G81" s="69"/>
      <c r="H81" s="70">
        <f t="shared" si="4"/>
        <v>0</v>
      </c>
    </row>
    <row r="82" spans="1:8" ht="15.75" customHeight="1">
      <c r="A82" s="39">
        <f t="shared" si="5"/>
        <v>181</v>
      </c>
      <c r="B82" s="68" t="s">
        <v>253</v>
      </c>
      <c r="C82" s="47">
        <v>2</v>
      </c>
      <c r="D82" s="43" t="s">
        <v>99</v>
      </c>
      <c r="E82" s="43">
        <v>5</v>
      </c>
      <c r="F82" s="43">
        <v>3</v>
      </c>
      <c r="G82" s="69"/>
      <c r="H82" s="70">
        <f t="shared" si="4"/>
        <v>0</v>
      </c>
    </row>
    <row r="83" spans="1:8" ht="15.75" customHeight="1">
      <c r="A83" s="39">
        <f t="shared" si="5"/>
        <v>182</v>
      </c>
      <c r="B83" s="68" t="s">
        <v>254</v>
      </c>
      <c r="C83" s="47">
        <v>1</v>
      </c>
      <c r="D83" s="43" t="s">
        <v>255</v>
      </c>
      <c r="E83" s="43">
        <v>10</v>
      </c>
      <c r="F83" s="43">
        <v>3</v>
      </c>
      <c r="G83" s="69"/>
      <c r="H83" s="70">
        <f t="shared" si="4"/>
        <v>0</v>
      </c>
    </row>
    <row r="84" spans="1:8" ht="15.75" customHeight="1">
      <c r="A84" s="39">
        <f t="shared" si="5"/>
        <v>183</v>
      </c>
      <c r="B84" s="68" t="s">
        <v>256</v>
      </c>
      <c r="C84" s="47">
        <v>2</v>
      </c>
      <c r="D84" s="43" t="s">
        <v>257</v>
      </c>
      <c r="E84" s="43">
        <v>5</v>
      </c>
      <c r="F84" s="43">
        <v>3</v>
      </c>
      <c r="G84" s="69"/>
      <c r="H84" s="70">
        <f t="shared" si="4"/>
        <v>0</v>
      </c>
    </row>
    <row r="85" spans="1:8" ht="15.75" customHeight="1">
      <c r="A85" s="39">
        <f t="shared" si="5"/>
        <v>184</v>
      </c>
      <c r="B85" s="68" t="s">
        <v>258</v>
      </c>
      <c r="C85" s="47">
        <v>1</v>
      </c>
      <c r="D85" s="43" t="s">
        <v>259</v>
      </c>
      <c r="E85" s="43">
        <v>10</v>
      </c>
      <c r="F85" s="43">
        <v>3</v>
      </c>
      <c r="G85" s="69"/>
      <c r="H85" s="70">
        <f t="shared" si="4"/>
        <v>0</v>
      </c>
    </row>
    <row r="86" spans="1:8" ht="15.75" customHeight="1">
      <c r="A86" s="39">
        <f t="shared" si="5"/>
        <v>185</v>
      </c>
      <c r="B86" s="68" t="s">
        <v>260</v>
      </c>
      <c r="C86" s="47">
        <v>1</v>
      </c>
      <c r="D86" s="43" t="s">
        <v>261</v>
      </c>
      <c r="E86" s="43">
        <v>10</v>
      </c>
      <c r="F86" s="43">
        <v>3</v>
      </c>
      <c r="G86" s="69"/>
      <c r="H86" s="70">
        <f t="shared" si="4"/>
        <v>0</v>
      </c>
    </row>
    <row r="87" spans="1:8" ht="15.75" customHeight="1">
      <c r="A87" s="39">
        <f t="shared" si="5"/>
        <v>186</v>
      </c>
      <c r="B87" s="68" t="s">
        <v>262</v>
      </c>
      <c r="C87" s="47">
        <v>1</v>
      </c>
      <c r="D87" s="43" t="s">
        <v>229</v>
      </c>
      <c r="E87" s="43">
        <v>10</v>
      </c>
      <c r="F87" s="43">
        <v>3</v>
      </c>
      <c r="G87" s="69"/>
      <c r="H87" s="70">
        <f t="shared" si="4"/>
        <v>0</v>
      </c>
    </row>
    <row r="88" spans="1:8" ht="15.75" customHeight="1">
      <c r="A88" s="39">
        <f t="shared" si="5"/>
        <v>187</v>
      </c>
      <c r="B88" s="68" t="s">
        <v>263</v>
      </c>
      <c r="C88" s="47">
        <v>1</v>
      </c>
      <c r="D88" s="43" t="s">
        <v>24</v>
      </c>
      <c r="E88" s="43">
        <v>10</v>
      </c>
      <c r="F88" s="43">
        <v>3</v>
      </c>
      <c r="G88" s="69"/>
      <c r="H88" s="70">
        <f t="shared" si="4"/>
        <v>0</v>
      </c>
    </row>
    <row r="89" spans="1:8" ht="15.75" customHeight="1">
      <c r="A89" s="39">
        <f t="shared" si="5"/>
        <v>188</v>
      </c>
      <c r="B89" s="68" t="s">
        <v>264</v>
      </c>
      <c r="C89" s="47">
        <v>1</v>
      </c>
      <c r="D89" s="43" t="s">
        <v>265</v>
      </c>
      <c r="E89" s="43">
        <v>10</v>
      </c>
      <c r="F89" s="43">
        <v>3</v>
      </c>
      <c r="G89" s="69"/>
      <c r="H89" s="70">
        <f t="shared" si="4"/>
        <v>0</v>
      </c>
    </row>
    <row r="90" spans="1:8" ht="15.75" customHeight="1">
      <c r="A90" s="39">
        <f t="shared" si="5"/>
        <v>189</v>
      </c>
      <c r="B90" s="68" t="s">
        <v>266</v>
      </c>
      <c r="C90" s="47">
        <v>2</v>
      </c>
      <c r="D90" s="43" t="s">
        <v>267</v>
      </c>
      <c r="E90" s="43">
        <v>5</v>
      </c>
      <c r="F90" s="43">
        <v>3</v>
      </c>
      <c r="G90" s="69"/>
      <c r="H90" s="70">
        <f t="shared" si="4"/>
        <v>0</v>
      </c>
    </row>
    <row r="91" spans="1:8" ht="15.75" customHeight="1" thickBot="1">
      <c r="A91" s="49">
        <f t="shared" si="5"/>
        <v>190</v>
      </c>
      <c r="B91" s="72" t="s">
        <v>268</v>
      </c>
      <c r="C91" s="73">
        <v>2</v>
      </c>
      <c r="D91" s="53" t="s">
        <v>269</v>
      </c>
      <c r="E91" s="53">
        <v>5</v>
      </c>
      <c r="F91" s="53">
        <v>3</v>
      </c>
      <c r="G91" s="74"/>
      <c r="H91" s="75">
        <f t="shared" si="4"/>
        <v>0</v>
      </c>
    </row>
    <row r="92" spans="1:8" ht="15.75" customHeight="1" thickTop="1" thickBot="1">
      <c r="A92" s="26"/>
      <c r="B92" s="26"/>
      <c r="C92" s="26"/>
      <c r="D92" s="26"/>
      <c r="E92" s="26"/>
      <c r="F92" s="26"/>
      <c r="G92" s="26" t="s">
        <v>325</v>
      </c>
      <c r="H92" s="27">
        <f>IF(SUM(H54:H91)&lt;=30,SUM(H54:H91),"EXCEDE O LIMITE DO DESCRITOR")</f>
        <v>0</v>
      </c>
    </row>
    <row r="93" spans="1:8" ht="15.75" customHeight="1" thickTop="1" thickBot="1">
      <c r="A93" s="76"/>
      <c r="C93" s="76"/>
      <c r="D93" s="76"/>
      <c r="E93" s="76"/>
      <c r="F93" s="76"/>
      <c r="G93" s="76"/>
      <c r="H93" s="76"/>
    </row>
    <row r="94" spans="1:8" ht="21.75" customHeight="1">
      <c r="A94" s="76"/>
      <c r="C94" s="76"/>
      <c r="D94" s="110" t="s">
        <v>270</v>
      </c>
      <c r="E94" s="110"/>
      <c r="F94" s="110"/>
      <c r="G94" s="58">
        <f>SUM(G6:G91)</f>
        <v>0</v>
      </c>
      <c r="H94" s="77">
        <f>SUM(H8,H28,H37,H44,H49,H52,H92)</f>
        <v>0</v>
      </c>
    </row>
    <row r="95" spans="1:8" ht="15.75" customHeight="1"/>
    <row r="96" spans="1:8" ht="15.75" customHeight="1"/>
    <row r="97" spans="8:8" ht="15.75" customHeight="1"/>
    <row r="98" spans="8:8" ht="15.75" customHeight="1"/>
    <row r="99" spans="8:8" ht="15.75" customHeight="1">
      <c r="H99" s="105"/>
    </row>
    <row r="100" spans="8:8" ht="15.75" customHeight="1"/>
    <row r="101" spans="8:8" ht="15.75" customHeight="1"/>
    <row r="102" spans="8:8" ht="15.75" customHeight="1"/>
    <row r="103" spans="8:8" ht="15.75" customHeight="1"/>
    <row r="104" spans="8:8" ht="15.75" customHeight="1"/>
    <row r="105" spans="8:8" ht="15.75" customHeight="1"/>
    <row r="106" spans="8:8" ht="45" customHeight="1"/>
    <row r="107" spans="8:8" ht="45" customHeight="1"/>
    <row r="108" spans="8:8" ht="45" customHeight="1"/>
    <row r="109" spans="8:8" ht="45" customHeight="1"/>
    <row r="110" spans="8:8" ht="45" customHeight="1"/>
    <row r="111" spans="8:8" ht="45" customHeight="1"/>
    <row r="112" spans="8:8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</sheetData>
  <mergeCells count="5">
    <mergeCell ref="D94:F94"/>
    <mergeCell ref="A1:H1"/>
    <mergeCell ref="A2:H2"/>
    <mergeCell ref="A3:H3"/>
    <mergeCell ref="A4:H4"/>
  </mergeCells>
  <phoneticPr fontId="0" type="noConversion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2"/>
  <sheetViews>
    <sheetView zoomScaleNormal="100" workbookViewId="0"/>
  </sheetViews>
  <sheetFormatPr defaultColWidth="24.42578125" defaultRowHeight="24.95" customHeight="1"/>
  <cols>
    <col min="1" max="1" width="66" customWidth="1"/>
    <col min="2" max="2" width="14.28515625" customWidth="1"/>
    <col min="3" max="3" width="18.42578125" customWidth="1"/>
  </cols>
  <sheetData>
    <row r="1" spans="1:3" ht="24.95" customHeight="1" thickBot="1">
      <c r="A1" s="94" t="s">
        <v>298</v>
      </c>
      <c r="B1" s="94" t="s">
        <v>8</v>
      </c>
      <c r="C1" s="95" t="s">
        <v>299</v>
      </c>
    </row>
    <row r="2" spans="1:3" ht="48" thickBot="1">
      <c r="A2" s="96" t="s">
        <v>300</v>
      </c>
      <c r="B2" s="97">
        <v>1</v>
      </c>
      <c r="C2" s="98">
        <v>10</v>
      </c>
    </row>
    <row r="3" spans="1:3" ht="16.5" thickBot="1">
      <c r="A3" s="96" t="s">
        <v>301</v>
      </c>
      <c r="B3" s="97">
        <v>1</v>
      </c>
      <c r="C3" s="98">
        <v>10</v>
      </c>
    </row>
    <row r="4" spans="1:3" ht="16.5" thickBot="1">
      <c r="A4" s="96" t="s">
        <v>302</v>
      </c>
      <c r="B4" s="97">
        <v>2</v>
      </c>
      <c r="C4" s="98">
        <v>20</v>
      </c>
    </row>
    <row r="5" spans="1:3" ht="48" thickBot="1">
      <c r="A5" s="96" t="s">
        <v>303</v>
      </c>
      <c r="B5" s="97">
        <v>1</v>
      </c>
      <c r="C5" s="98">
        <v>10</v>
      </c>
    </row>
    <row r="6" spans="1:3" ht="48" thickBot="1">
      <c r="A6" s="96" t="s">
        <v>304</v>
      </c>
      <c r="B6" s="97">
        <v>2</v>
      </c>
      <c r="C6" s="98">
        <v>20</v>
      </c>
    </row>
    <row r="7" spans="1:3" ht="48" thickBot="1">
      <c r="A7" s="96" t="s">
        <v>305</v>
      </c>
      <c r="B7" s="97">
        <v>1</v>
      </c>
      <c r="C7" s="98">
        <v>10</v>
      </c>
    </row>
    <row r="8" spans="1:3" ht="32.25" thickBot="1">
      <c r="A8" s="96" t="s">
        <v>306</v>
      </c>
      <c r="B8" s="97">
        <v>1</v>
      </c>
      <c r="C8" s="98">
        <v>10</v>
      </c>
    </row>
    <row r="9" spans="1:3" ht="48" thickBot="1">
      <c r="A9" s="96" t="s">
        <v>307</v>
      </c>
      <c r="B9" s="97">
        <v>1</v>
      </c>
      <c r="C9" s="98">
        <v>10</v>
      </c>
    </row>
    <row r="10" spans="1:3" ht="24.95" customHeight="1" thickBot="1">
      <c r="A10" s="99" t="s">
        <v>308</v>
      </c>
      <c r="B10" s="100">
        <v>10</v>
      </c>
      <c r="C10" s="101">
        <v>100</v>
      </c>
    </row>
    <row r="11" spans="1:3" ht="24.95" customHeight="1" thickBot="1">
      <c r="A11" s="102"/>
    </row>
    <row r="12" spans="1:3" ht="24.95" customHeight="1" thickBot="1">
      <c r="A12" s="94" t="s">
        <v>309</v>
      </c>
      <c r="B12" s="94" t="s">
        <v>8</v>
      </c>
      <c r="C12" s="95" t="s">
        <v>299</v>
      </c>
    </row>
    <row r="13" spans="1:3" ht="32.25" thickBot="1">
      <c r="A13" s="103" t="s">
        <v>310</v>
      </c>
      <c r="B13" s="97">
        <v>2</v>
      </c>
      <c r="C13" s="98">
        <v>20</v>
      </c>
    </row>
    <row r="14" spans="1:3" ht="32.25" thickBot="1">
      <c r="A14" s="96" t="s">
        <v>311</v>
      </c>
      <c r="B14" s="97">
        <v>1</v>
      </c>
      <c r="C14" s="98">
        <v>10</v>
      </c>
    </row>
    <row r="15" spans="1:3" ht="32.25" thickBot="1">
      <c r="A15" s="96" t="s">
        <v>312</v>
      </c>
      <c r="B15" s="97">
        <v>1</v>
      </c>
      <c r="C15" s="98">
        <v>10</v>
      </c>
    </row>
    <row r="16" spans="1:3" ht="32.25" thickBot="1">
      <c r="A16" s="96" t="s">
        <v>313</v>
      </c>
      <c r="B16" s="97">
        <v>2</v>
      </c>
      <c r="C16" s="98">
        <v>20</v>
      </c>
    </row>
    <row r="17" spans="1:3" ht="32.25" thickBot="1">
      <c r="A17" s="96" t="s">
        <v>314</v>
      </c>
      <c r="B17" s="97">
        <v>1</v>
      </c>
      <c r="C17" s="98">
        <v>10</v>
      </c>
    </row>
    <row r="18" spans="1:3" ht="32.25" thickBot="1">
      <c r="A18" s="96" t="s">
        <v>315</v>
      </c>
      <c r="B18" s="97">
        <v>2</v>
      </c>
      <c r="C18" s="98">
        <v>20</v>
      </c>
    </row>
    <row r="19" spans="1:3" ht="48" thickBot="1">
      <c r="A19" s="96" t="s">
        <v>316</v>
      </c>
      <c r="B19" s="97">
        <v>1</v>
      </c>
      <c r="C19" s="98">
        <v>10</v>
      </c>
    </row>
    <row r="20" spans="1:3" ht="24.95" customHeight="1" thickBot="1">
      <c r="A20" s="99" t="s">
        <v>308</v>
      </c>
      <c r="B20" s="100">
        <v>10</v>
      </c>
      <c r="C20" s="101">
        <v>100</v>
      </c>
    </row>
    <row r="21" spans="1:3" ht="24.95" customHeight="1">
      <c r="A21" s="104"/>
    </row>
    <row r="22" spans="1:3" ht="24.95" customHeight="1" thickBot="1">
      <c r="A22" s="104"/>
    </row>
    <row r="23" spans="1:3" ht="24.95" customHeight="1" thickBot="1">
      <c r="A23" s="94" t="s">
        <v>317</v>
      </c>
      <c r="B23" s="94" t="s">
        <v>8</v>
      </c>
      <c r="C23" s="95" t="s">
        <v>299</v>
      </c>
    </row>
    <row r="24" spans="1:3" ht="16.5" thickBot="1">
      <c r="A24" s="96" t="s">
        <v>318</v>
      </c>
      <c r="B24" s="97">
        <v>1</v>
      </c>
      <c r="C24" s="98">
        <v>10</v>
      </c>
    </row>
    <row r="25" spans="1:3" ht="63.75" thickBot="1">
      <c r="A25" s="96" t="s">
        <v>319</v>
      </c>
      <c r="B25" s="97">
        <v>2</v>
      </c>
      <c r="C25" s="98">
        <v>20</v>
      </c>
    </row>
    <row r="26" spans="1:3" ht="48" thickBot="1">
      <c r="A26" s="96" t="s">
        <v>320</v>
      </c>
      <c r="B26" s="97">
        <v>1</v>
      </c>
      <c r="C26" s="98">
        <v>10</v>
      </c>
    </row>
    <row r="27" spans="1:3" ht="32.25" thickBot="1">
      <c r="A27" s="96" t="s">
        <v>321</v>
      </c>
      <c r="B27" s="97">
        <v>1</v>
      </c>
      <c r="C27" s="98">
        <v>10</v>
      </c>
    </row>
    <row r="28" spans="1:3" ht="32.25" thickBot="1">
      <c r="A28" s="96" t="s">
        <v>322</v>
      </c>
      <c r="B28" s="97">
        <v>1</v>
      </c>
      <c r="C28" s="98">
        <v>10</v>
      </c>
    </row>
    <row r="29" spans="1:3" ht="32.25" thickBot="1">
      <c r="A29" s="96" t="s">
        <v>323</v>
      </c>
      <c r="B29" s="97">
        <v>1</v>
      </c>
      <c r="C29" s="98">
        <v>10</v>
      </c>
    </row>
    <row r="30" spans="1:3" ht="32.25" thickBot="1">
      <c r="A30" s="96" t="s">
        <v>324</v>
      </c>
      <c r="B30" s="97">
        <v>3</v>
      </c>
      <c r="C30" s="98">
        <v>30</v>
      </c>
    </row>
    <row r="31" spans="1:3" ht="24.95" customHeight="1" thickBot="1">
      <c r="A31" s="99" t="s">
        <v>308</v>
      </c>
      <c r="B31" s="100">
        <v>10</v>
      </c>
      <c r="C31" s="101">
        <v>100</v>
      </c>
    </row>
    <row r="32" spans="1:3" ht="24.95" customHeight="1">
      <c r="A32" s="104"/>
    </row>
  </sheetData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35"/>
  <sheetViews>
    <sheetView topLeftCell="A17" zoomScaleNormal="100" workbookViewId="0">
      <selection activeCell="H31" sqref="H31"/>
    </sheetView>
  </sheetViews>
  <sheetFormatPr defaultColWidth="8.7109375" defaultRowHeight="15"/>
  <cols>
    <col min="1" max="1" width="15" customWidth="1"/>
    <col min="2" max="2" width="8.7109375" customWidth="1"/>
    <col min="3" max="3" width="15.42578125" customWidth="1"/>
    <col min="4" max="4" width="37.140625" customWidth="1"/>
  </cols>
  <sheetData>
    <row r="2" spans="1:4" ht="15.75" customHeight="1">
      <c r="A2" s="125" t="s">
        <v>271</v>
      </c>
      <c r="B2" s="125"/>
      <c r="C2" s="125"/>
      <c r="D2" s="125"/>
    </row>
    <row r="3" spans="1:4" ht="15.75" customHeight="1">
      <c r="A3" s="125"/>
      <c r="B3" s="125"/>
      <c r="C3" s="125"/>
      <c r="D3" s="125"/>
    </row>
    <row r="4" spans="1:4">
      <c r="A4" s="125"/>
      <c r="B4" s="125"/>
      <c r="C4" s="125"/>
      <c r="D4" s="125"/>
    </row>
    <row r="5" spans="1:4" ht="15.75">
      <c r="A5" s="126"/>
      <c r="B5" s="127"/>
      <c r="C5" s="127"/>
      <c r="D5" s="127"/>
    </row>
    <row r="6" spans="1:4" ht="31.5" customHeight="1">
      <c r="A6" s="126"/>
      <c r="B6" s="128" t="s">
        <v>272</v>
      </c>
      <c r="C6" s="128"/>
      <c r="D6" s="128"/>
    </row>
    <row r="7" spans="1:4" ht="31.5" customHeight="1">
      <c r="A7" s="126"/>
      <c r="B7" s="128" t="s">
        <v>0</v>
      </c>
      <c r="C7" s="128"/>
      <c r="D7" s="128"/>
    </row>
    <row r="8" spans="1:4" ht="41.25" customHeight="1">
      <c r="A8" s="126"/>
      <c r="B8" s="129" t="s">
        <v>273</v>
      </c>
      <c r="C8" s="129"/>
      <c r="D8" s="129"/>
    </row>
    <row r="9" spans="1:4" ht="15.75">
      <c r="A9" s="78" t="s">
        <v>274</v>
      </c>
      <c r="B9" s="123"/>
      <c r="C9" s="123"/>
      <c r="D9" s="123"/>
    </row>
    <row r="10" spans="1:4" ht="15.75">
      <c r="A10" s="79" t="s">
        <v>275</v>
      </c>
      <c r="B10" s="123"/>
      <c r="C10" s="123"/>
      <c r="D10" s="80" t="s">
        <v>276</v>
      </c>
    </row>
    <row r="11" spans="1:4" ht="15.75">
      <c r="A11" s="79" t="s">
        <v>277</v>
      </c>
      <c r="B11" s="123"/>
      <c r="C11" s="123"/>
      <c r="D11" s="80" t="s">
        <v>278</v>
      </c>
    </row>
    <row r="12" spans="1:4" ht="16.5" customHeight="1">
      <c r="A12" s="124" t="s">
        <v>279</v>
      </c>
      <c r="B12" s="124"/>
      <c r="C12" s="124"/>
      <c r="D12" s="81" t="s">
        <v>280</v>
      </c>
    </row>
    <row r="13" spans="1:4" ht="15.75">
      <c r="A13" s="120"/>
      <c r="B13" s="120"/>
      <c r="C13" s="120"/>
      <c r="D13" s="83"/>
    </row>
    <row r="14" spans="1:4" ht="15.75">
      <c r="A14" s="116"/>
      <c r="B14" s="116"/>
      <c r="C14" s="116"/>
      <c r="D14" s="116"/>
    </row>
    <row r="15" spans="1:4" ht="31.5" customHeight="1">
      <c r="A15" s="117" t="s">
        <v>281</v>
      </c>
      <c r="B15" s="117"/>
      <c r="C15" s="117"/>
      <c r="D15" s="78"/>
    </row>
    <row r="16" spans="1:4" ht="31.5" customHeight="1">
      <c r="A16" s="84"/>
      <c r="B16" s="85"/>
      <c r="C16" s="85"/>
      <c r="D16" s="86"/>
    </row>
    <row r="17" spans="1:4" ht="21" customHeight="1">
      <c r="A17" s="118" t="s">
        <v>282</v>
      </c>
      <c r="B17" s="118"/>
      <c r="C17" s="118"/>
      <c r="D17" s="87" t="s">
        <v>283</v>
      </c>
    </row>
    <row r="18" spans="1:4" ht="20.100000000000001" customHeight="1">
      <c r="A18" s="119" t="s">
        <v>284</v>
      </c>
      <c r="B18" s="119"/>
      <c r="C18" s="119"/>
      <c r="D18" s="88">
        <f ca="1">'RSC I'!H99</f>
        <v>0</v>
      </c>
    </row>
    <row r="19" spans="1:4" ht="20.100000000000001" customHeight="1">
      <c r="A19" s="119" t="s">
        <v>285</v>
      </c>
      <c r="B19" s="119"/>
      <c r="C19" s="119"/>
      <c r="D19" s="89">
        <f ca="1">'RSC II'!H61</f>
        <v>0</v>
      </c>
    </row>
    <row r="20" spans="1:4" ht="20.100000000000001" customHeight="1">
      <c r="A20" s="119" t="s">
        <v>286</v>
      </c>
      <c r="B20" s="119"/>
      <c r="C20" s="119"/>
      <c r="D20" s="89">
        <f ca="1">'RSC III'!H94</f>
        <v>0</v>
      </c>
    </row>
    <row r="22" spans="1:4" ht="20.25">
      <c r="A22" s="121" t="s">
        <v>287</v>
      </c>
      <c r="B22" s="121"/>
      <c r="C22" s="121" t="s">
        <v>288</v>
      </c>
      <c r="D22" s="89">
        <f>SUM(D18:D20)</f>
        <v>0</v>
      </c>
    </row>
    <row r="24" spans="1:4" ht="15" customHeight="1">
      <c r="A24" s="122" t="s">
        <v>289</v>
      </c>
      <c r="B24" s="122"/>
      <c r="C24" s="122"/>
      <c r="D24" s="122"/>
    </row>
    <row r="25" spans="1:4">
      <c r="A25" s="122"/>
      <c r="B25" s="122"/>
      <c r="C25" s="122"/>
      <c r="D25" s="122"/>
    </row>
    <row r="26" spans="1:4">
      <c r="A26" s="122"/>
      <c r="B26" s="122"/>
      <c r="C26" s="122"/>
      <c r="D26" s="122"/>
    </row>
    <row r="27" spans="1:4">
      <c r="A27" s="122"/>
      <c r="B27" s="122"/>
      <c r="C27" s="122"/>
      <c r="D27" s="122"/>
    </row>
    <row r="28" spans="1:4">
      <c r="A28" s="122"/>
      <c r="B28" s="122"/>
      <c r="C28" s="122"/>
      <c r="D28" s="122"/>
    </row>
    <row r="29" spans="1:4" ht="27.75" customHeight="1">
      <c r="A29" s="122"/>
      <c r="B29" s="122"/>
      <c r="C29" s="122"/>
      <c r="D29" s="122"/>
    </row>
    <row r="31" spans="1:4" ht="16.5" customHeight="1">
      <c r="A31" s="90"/>
      <c r="B31" s="115" t="s">
        <v>290</v>
      </c>
      <c r="C31" s="115"/>
      <c r="D31" s="115"/>
    </row>
    <row r="32" spans="1:4" ht="31.5">
      <c r="A32" s="82" t="s">
        <v>291</v>
      </c>
      <c r="B32" s="91" t="s">
        <v>292</v>
      </c>
      <c r="C32" s="92" t="s">
        <v>293</v>
      </c>
      <c r="D32" s="92" t="s">
        <v>294</v>
      </c>
    </row>
    <row r="33" spans="1:4" ht="15.75">
      <c r="A33" s="93" t="s">
        <v>295</v>
      </c>
      <c r="B33" s="92">
        <v>100</v>
      </c>
      <c r="C33" s="92">
        <v>50</v>
      </c>
      <c r="D33" s="92">
        <v>25</v>
      </c>
    </row>
    <row r="34" spans="1:4" ht="15.75">
      <c r="A34" s="93" t="s">
        <v>296</v>
      </c>
      <c r="B34" s="92">
        <v>100</v>
      </c>
      <c r="C34" s="92">
        <v>50</v>
      </c>
      <c r="D34" s="92">
        <v>25</v>
      </c>
    </row>
    <row r="35" spans="1:4" ht="15.75">
      <c r="A35" s="93" t="s">
        <v>297</v>
      </c>
      <c r="B35" s="92">
        <v>100</v>
      </c>
      <c r="C35" s="92">
        <v>50</v>
      </c>
      <c r="D35" s="92">
        <v>25</v>
      </c>
    </row>
  </sheetData>
  <mergeCells count="20">
    <mergeCell ref="A2:D4"/>
    <mergeCell ref="A5:A8"/>
    <mergeCell ref="B5:D5"/>
    <mergeCell ref="B6:D6"/>
    <mergeCell ref="B7:D7"/>
    <mergeCell ref="B8:D8"/>
    <mergeCell ref="A13:C13"/>
    <mergeCell ref="A20:C20"/>
    <mergeCell ref="A22:C22"/>
    <mergeCell ref="A24:D29"/>
    <mergeCell ref="B9:D9"/>
    <mergeCell ref="B10:C10"/>
    <mergeCell ref="B11:C11"/>
    <mergeCell ref="A12:C12"/>
    <mergeCell ref="B31:D31"/>
    <mergeCell ref="A14:D14"/>
    <mergeCell ref="A15:C15"/>
    <mergeCell ref="A17:C17"/>
    <mergeCell ref="A18:C18"/>
    <mergeCell ref="A19:C19"/>
  </mergeCells>
  <phoneticPr fontId="0" type="noConversion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RSC I</vt:lpstr>
      <vt:lpstr>RSC II</vt:lpstr>
      <vt:lpstr>RSC III</vt:lpstr>
      <vt:lpstr>Anexo III da Resolução CEPEx 35</vt:lpstr>
      <vt:lpstr>Total RSC</vt:lpstr>
      <vt:lpstr>'Total RSC'!OLE_LINK117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</dc:creator>
  <cp:lastModifiedBy>FÁTIMA</cp:lastModifiedBy>
  <cp:revision>5</cp:revision>
  <dcterms:created xsi:type="dcterms:W3CDTF">2014-09-18T16:28:07Z</dcterms:created>
  <dcterms:modified xsi:type="dcterms:W3CDTF">2015-10-02T20:13:36Z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